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S:\2024-2025 School Year\"/>
    </mc:Choice>
  </mc:AlternateContent>
  <xr:revisionPtr revIDLastSave="0" documentId="13_ncr:1_{93AE6D63-AC1D-426D-A6FF-510676DAA87F}" xr6:coauthVersionLast="47" xr6:coauthVersionMax="47" xr10:uidLastSave="{00000000-0000-0000-0000-000000000000}"/>
  <bookViews>
    <workbookView xWindow="28680" yWindow="-1290" windowWidth="29040" windowHeight="15840" xr2:uid="{00000000-000D-0000-FFFF-FFFF00000000}"/>
  </bookViews>
  <sheets>
    <sheet name="EventCalendar" sheetId="2" r:id="rId1"/>
    <sheet name="Sheet1" sheetId="4" r:id="rId2"/>
    <sheet name="©" sheetId="3" r:id="rId3"/>
  </sheets>
  <definedNames>
    <definedName name="_xlnm.Print_Area" localSheetId="0">EventCalendar!$B$1:$V$73</definedName>
    <definedName name="startday">EventCalendar!$X$21</definedName>
    <definedName name="valuevx">42.314159</definedName>
    <definedName name="vertex42_copyright" hidden="1">"© 2013-2021 Vertex42 LLC"</definedName>
    <definedName name="vertex42_id" localSheetId="2" hidden="1">"yearly-school-calendar.xlsx"</definedName>
    <definedName name="vertex42_id" hidden="1">"school-event-calendar.xlsx"</definedName>
    <definedName name="vertex42_title" localSheetId="2" hidden="1">"Yearly School Calendar Template"</definedName>
    <definedName name="vertex42_title" hidden="1">"School Event Calendar Template"</definedName>
    <definedName name="year">EventCalendar!$X$17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B11" i="2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M11" i="2"/>
  <c r="M13" i="2" s="1"/>
  <c r="N13" i="2" s="1"/>
  <c r="O13" i="2" s="1"/>
  <c r="P13" i="2" s="1"/>
  <c r="Q13" i="2" s="1"/>
  <c r="R13" i="2" s="1"/>
  <c r="S13" i="2" s="1"/>
  <c r="M14" i="2" s="1"/>
  <c r="N14" i="2" s="1"/>
  <c r="O14" i="2" s="1"/>
  <c r="P14" i="2" s="1"/>
  <c r="Q14" i="2" s="1"/>
  <c r="R14" i="2" s="1"/>
  <c r="S14" i="2" s="1"/>
  <c r="M15" i="2" s="1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M17" i="2" s="1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X11" i="2"/>
  <c r="B12" i="2"/>
  <c r="C12" i="2"/>
  <c r="D12" i="2"/>
  <c r="E12" i="2"/>
  <c r="F12" i="2"/>
  <c r="G12" i="2"/>
  <c r="H12" i="2"/>
  <c r="M12" i="2"/>
  <c r="N12" i="2"/>
  <c r="O12" i="2"/>
  <c r="P12" i="2"/>
  <c r="Q12" i="2"/>
  <c r="R12" i="2"/>
  <c r="S12" i="2"/>
  <c r="B20" i="2"/>
  <c r="M20" i="2"/>
  <c r="M22" i="2" s="1"/>
  <c r="N22" i="2" s="1"/>
  <c r="O22" i="2" s="1"/>
  <c r="P22" i="2" s="1"/>
  <c r="Q22" i="2" s="1"/>
  <c r="R22" i="2" s="1"/>
  <c r="S22" i="2" s="1"/>
  <c r="M23" i="2" s="1"/>
  <c r="N23" i="2" s="1"/>
  <c r="O23" i="2" s="1"/>
  <c r="P23" i="2" s="1"/>
  <c r="Q23" i="2" s="1"/>
  <c r="R23" i="2" s="1"/>
  <c r="S23" i="2" s="1"/>
  <c r="M24" i="2" s="1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B21" i="2"/>
  <c r="C21" i="2"/>
  <c r="D21" i="2"/>
  <c r="E21" i="2"/>
  <c r="F21" i="2"/>
  <c r="G21" i="2"/>
  <c r="H21" i="2"/>
  <c r="M21" i="2"/>
  <c r="N21" i="2"/>
  <c r="O21" i="2"/>
  <c r="P21" i="2"/>
  <c r="Q21" i="2"/>
  <c r="R21" i="2"/>
  <c r="S21" i="2"/>
  <c r="B22" i="2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9" i="2"/>
  <c r="B31" i="2" s="1"/>
  <c r="C31" i="2" s="1"/>
  <c r="M29" i="2"/>
  <c r="M31" i="2" s="1"/>
  <c r="N31" i="2" s="1"/>
  <c r="O31" i="2" s="1"/>
  <c r="P31" i="2" s="1"/>
  <c r="Q31" i="2" s="1"/>
  <c r="R31" i="2" s="1"/>
  <c r="S31" i="2" s="1"/>
  <c r="M32" i="2" s="1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B30" i="2"/>
  <c r="C30" i="2"/>
  <c r="D30" i="2"/>
  <c r="E30" i="2"/>
  <c r="F30" i="2"/>
  <c r="G30" i="2"/>
  <c r="H30" i="2"/>
  <c r="M30" i="2"/>
  <c r="N30" i="2"/>
  <c r="O30" i="2"/>
  <c r="P30" i="2"/>
  <c r="Q30" i="2"/>
  <c r="R30" i="2"/>
  <c r="S30" i="2"/>
  <c r="B38" i="2"/>
  <c r="M38" i="2"/>
  <c r="M40" i="2" s="1"/>
  <c r="N40" i="2" s="1"/>
  <c r="O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4" i="2" s="1"/>
  <c r="N44" i="2" s="1"/>
  <c r="O44" i="2" s="1"/>
  <c r="P44" i="2" s="1"/>
  <c r="B39" i="2"/>
  <c r="C39" i="2"/>
  <c r="D39" i="2"/>
  <c r="E39" i="2"/>
  <c r="F39" i="2"/>
  <c r="G39" i="2"/>
  <c r="H39" i="2"/>
  <c r="M39" i="2"/>
  <c r="N39" i="2"/>
  <c r="O39" i="2"/>
  <c r="P39" i="2"/>
  <c r="Q39" i="2"/>
  <c r="R39" i="2"/>
  <c r="S39" i="2"/>
  <c r="B40" i="2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B47" i="2"/>
  <c r="B49" i="2" s="1"/>
  <c r="C49" i="2" s="1"/>
  <c r="D49" i="2" s="1"/>
  <c r="E49" i="2" s="1"/>
  <c r="M47" i="2"/>
  <c r="M49" i="2" s="1"/>
  <c r="N49" i="2" s="1"/>
  <c r="O49" i="2" s="1"/>
  <c r="P49" i="2" s="1"/>
  <c r="B48" i="2"/>
  <c r="C48" i="2"/>
  <c r="D48" i="2"/>
  <c r="E48" i="2"/>
  <c r="F48" i="2"/>
  <c r="G48" i="2"/>
  <c r="H48" i="2"/>
  <c r="M48" i="2"/>
  <c r="N48" i="2"/>
  <c r="O48" i="2"/>
  <c r="P48" i="2"/>
  <c r="Q48" i="2"/>
  <c r="R48" i="2"/>
  <c r="S48" i="2"/>
  <c r="B56" i="2"/>
  <c r="B58" i="2" s="1"/>
  <c r="C58" i="2" s="1"/>
  <c r="D58" i="2" s="1"/>
  <c r="E58" i="2" s="1"/>
  <c r="M56" i="2"/>
  <c r="M58" i="2" s="1"/>
  <c r="N58" i="2" s="1"/>
  <c r="O58" i="2" s="1"/>
  <c r="P58" i="2" s="1"/>
  <c r="B57" i="2"/>
  <c r="C57" i="2"/>
  <c r="D57" i="2"/>
  <c r="E57" i="2"/>
  <c r="F57" i="2"/>
  <c r="G57" i="2"/>
  <c r="H57" i="2"/>
  <c r="M57" i="2"/>
  <c r="N57" i="2"/>
  <c r="O57" i="2"/>
  <c r="P57" i="2"/>
  <c r="Q57" i="2"/>
  <c r="R57" i="2"/>
  <c r="S57" i="2"/>
  <c r="D5" i="4"/>
  <c r="D3" i="4"/>
  <c r="D4" i="4"/>
  <c r="H42" i="2" l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D31" i="2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Q44" i="2"/>
  <c r="R44" i="2" s="1"/>
  <c r="S44" i="2" s="1"/>
  <c r="M45" i="2" s="1"/>
  <c r="N45" i="2" s="1"/>
  <c r="O45" i="2" s="1"/>
  <c r="P45" i="2" s="1"/>
  <c r="Q45" i="2" s="1"/>
  <c r="R45" i="2" s="1"/>
  <c r="S45" i="2" s="1"/>
  <c r="Q58" i="2"/>
  <c r="R58" i="2" s="1"/>
  <c r="S58" i="2" s="1"/>
  <c r="M59" i="2" s="1"/>
  <c r="N59" i="2" s="1"/>
  <c r="O59" i="2" s="1"/>
  <c r="P59" i="2" s="1"/>
  <c r="Q59" i="2" s="1"/>
  <c r="R59" i="2" s="1"/>
  <c r="S59" i="2" s="1"/>
  <c r="M60" i="2" s="1"/>
  <c r="N60" i="2" s="1"/>
  <c r="O60" i="2" s="1"/>
  <c r="P60" i="2" s="1"/>
  <c r="Q60" i="2" s="1"/>
  <c r="R60" i="2" s="1"/>
  <c r="S60" i="2" s="1"/>
  <c r="M61" i="2" s="1"/>
  <c r="N61" i="2" s="1"/>
  <c r="O61" i="2" s="1"/>
  <c r="P61" i="2" s="1"/>
  <c r="Q61" i="2" s="1"/>
  <c r="R61" i="2" s="1"/>
  <c r="S61" i="2" s="1"/>
  <c r="M62" i="2" s="1"/>
  <c r="N62" i="2" s="1"/>
  <c r="O62" i="2" s="1"/>
  <c r="Q49" i="2"/>
  <c r="R49" i="2" s="1"/>
  <c r="S49" i="2" s="1"/>
  <c r="M50" i="2" s="1"/>
  <c r="N50" i="2" s="1"/>
  <c r="O50" i="2" s="1"/>
  <c r="P50" i="2" s="1"/>
  <c r="Q50" i="2" s="1"/>
  <c r="R50" i="2" s="1"/>
  <c r="S50" i="2" s="1"/>
  <c r="M51" i="2" s="1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53" i="2" s="1"/>
  <c r="N53" i="2" s="1"/>
  <c r="O53" i="2" s="1"/>
  <c r="F14" i="2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F58" i="2"/>
  <c r="G58" i="2" s="1"/>
  <c r="H58" i="2" s="1"/>
  <c r="B59" i="2" s="1"/>
  <c r="C59" i="2" s="1"/>
  <c r="D59" i="2" s="1"/>
  <c r="E59" i="2" s="1"/>
  <c r="F59" i="2" s="1"/>
  <c r="G59" i="2" s="1"/>
  <c r="H59" i="2" s="1"/>
  <c r="B60" i="2" s="1"/>
  <c r="C60" i="2" s="1"/>
  <c r="D60" i="2" s="1"/>
  <c r="E60" i="2" s="1"/>
  <c r="F60" i="2" s="1"/>
  <c r="G60" i="2" s="1"/>
  <c r="H60" i="2" s="1"/>
  <c r="B61" i="2" s="1"/>
  <c r="C61" i="2" s="1"/>
  <c r="D61" i="2" s="1"/>
  <c r="E61" i="2" s="1"/>
  <c r="F61" i="2" s="1"/>
  <c r="G61" i="2" s="1"/>
  <c r="H61" i="2" s="1"/>
  <c r="B62" i="2" s="1"/>
  <c r="C62" i="2" s="1"/>
  <c r="D62" i="2" s="1"/>
  <c r="E62" i="2" s="1"/>
  <c r="F62" i="2" s="1"/>
  <c r="G62" i="2" s="1"/>
  <c r="H62" i="2" s="1"/>
  <c r="B63" i="2" s="1"/>
  <c r="C63" i="2" s="1"/>
  <c r="D63" i="2" s="1"/>
  <c r="E63" i="2" s="1"/>
  <c r="F63" i="2" s="1"/>
  <c r="G63" i="2" s="1"/>
  <c r="H63" i="2" s="1"/>
  <c r="Q33" i="2"/>
  <c r="R33" i="2" s="1"/>
  <c r="S33" i="2" s="1"/>
  <c r="M34" i="2" s="1"/>
  <c r="N34" i="2" s="1"/>
  <c r="O34" i="2" s="1"/>
  <c r="F49" i="2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P53" i="2" l="1"/>
  <c r="Q53" i="2" s="1"/>
  <c r="R53" i="2" s="1"/>
  <c r="S53" i="2" s="1"/>
  <c r="M54" i="2" s="1"/>
  <c r="N54" i="2" s="1"/>
  <c r="O54" i="2" s="1"/>
  <c r="P54" i="2" s="1"/>
  <c r="Q54" i="2" s="1"/>
  <c r="R54" i="2" s="1"/>
  <c r="S54" i="2" s="1"/>
  <c r="P62" i="2"/>
  <c r="Q62" i="2" s="1"/>
  <c r="R62" i="2" s="1"/>
  <c r="S62" i="2" s="1"/>
  <c r="M63" i="2" s="1"/>
  <c r="N63" i="2" s="1"/>
  <c r="O63" i="2" s="1"/>
  <c r="P63" i="2" s="1"/>
  <c r="Q63" i="2" s="1"/>
  <c r="R63" i="2" s="1"/>
  <c r="S63" i="2" s="1"/>
  <c r="E35" i="2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E53" i="2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P34" i="2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E17" i="2"/>
  <c r="F17" i="2" s="1"/>
  <c r="G17" i="2" l="1"/>
  <c r="H17" i="2" s="1"/>
  <c r="B18" i="2" s="1"/>
  <c r="C18" i="2" s="1"/>
  <c r="D18" i="2" s="1"/>
  <c r="E18" i="2" s="1"/>
  <c r="F18" i="2" s="1"/>
  <c r="G18" i="2" s="1"/>
  <c r="H18" i="2" s="1"/>
</calcChain>
</file>

<file path=xl/sharedStrings.xml><?xml version="1.0" encoding="utf-8"?>
<sst xmlns="http://schemas.openxmlformats.org/spreadsheetml/2006/main" count="116" uniqueCount="105">
  <si>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</si>
  <si>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</si>
  <si>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</si>
  <si>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</si>
  <si>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</si>
  <si>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</si>
  <si>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</si>
  <si>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</si>
  <si>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</si>
  <si>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</si>
  <si>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</si>
  <si>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</si>
  <si>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</si>
  <si>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</si>
  <si>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</si>
  <si>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</si>
  <si>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</si>
  <si>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</si>
  <si>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© 2013-2021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</si>
  <si>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</si>
  <si>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</si>
  <si>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</si>
  <si>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</si>
  <si>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</si>
  <si>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</si>
  <si>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</si>
  <si>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School Event Calendar</t>
  </si>
  <si>
    <t>YEAR</t>
  </si>
  <si>
    <t>START DAY (1=Sun, 2=Mon)</t>
  </si>
  <si>
    <t>INSTRUCTIONS: Change the year in the cell below.</t>
  </si>
  <si>
    <t>No School</t>
  </si>
  <si>
    <t>KEY</t>
  </si>
  <si>
    <t>First Day of School</t>
  </si>
  <si>
    <t>Graduation</t>
  </si>
  <si>
    <t>School in Session</t>
  </si>
  <si>
    <t>First/Last Day of Term</t>
  </si>
  <si>
    <t>School in Session - Special Schedule (Refer to Notes for Details)</t>
  </si>
  <si>
    <t>Summer Break</t>
  </si>
  <si>
    <t>Thanksgiving Break</t>
  </si>
  <si>
    <t>P/T Conferences (4-8 PM)</t>
  </si>
  <si>
    <t>First Day of ESY</t>
  </si>
  <si>
    <t>Winter Break</t>
  </si>
  <si>
    <t>Spring Break</t>
  </si>
  <si>
    <t>Regular School Year (RSY)</t>
  </si>
  <si>
    <t>Extended School Year (ESY)</t>
  </si>
  <si>
    <t>Combined RSY/ESY</t>
  </si>
  <si>
    <t>Total Student Days</t>
  </si>
  <si>
    <t>Total Certified Staff Days</t>
  </si>
  <si>
    <t>Total Para-Professional Days</t>
  </si>
  <si>
    <t>T-16 | P-16 | S-16</t>
  </si>
  <si>
    <t>T-13 | P-12 | S-12</t>
  </si>
  <si>
    <t>No School - Certified Staff Only (Refer to Notes for Details)</t>
  </si>
  <si>
    <t>No School - Certified &amp; Para-Professional Staff (Refer to Notes for Details)</t>
  </si>
  <si>
    <t>School Start Time</t>
  </si>
  <si>
    <t>School End Time</t>
  </si>
  <si>
    <t>TOTAL CALENDAR DAYS</t>
  </si>
  <si>
    <t>SCHOOL HOURS</t>
  </si>
  <si>
    <t>No School - Work Day</t>
  </si>
  <si>
    <t>No School - Labor Day</t>
  </si>
  <si>
    <t>No School - MLK Day</t>
  </si>
  <si>
    <t>No School - President's Day</t>
  </si>
  <si>
    <t>Grade Prep</t>
  </si>
  <si>
    <t>T-20.5 | P-20 | S-20</t>
  </si>
  <si>
    <t>N/S - 1/2 Day Grade Prep</t>
  </si>
  <si>
    <t>N/S - 1/2 Day Prof. Dev</t>
  </si>
  <si>
    <t xml:space="preserve"> </t>
  </si>
  <si>
    <t>End of 1st Quarter (47)</t>
  </si>
  <si>
    <t>Last Day of ESY(2024)</t>
  </si>
  <si>
    <t>27-29</t>
  </si>
  <si>
    <t>23-31</t>
  </si>
  <si>
    <t>No school</t>
  </si>
  <si>
    <t>T-17 | P-16 | S-15</t>
  </si>
  <si>
    <t>1--5</t>
  </si>
  <si>
    <t>1-7</t>
  </si>
  <si>
    <t>29-31</t>
  </si>
  <si>
    <t>No School - 1/2 Work Day</t>
  </si>
  <si>
    <t xml:space="preserve">                  1/2 Day Prof. Dev.</t>
  </si>
  <si>
    <t>School Resumes</t>
  </si>
  <si>
    <t>1/2 Day Grade Prep</t>
  </si>
  <si>
    <t>1/2 Day Prof. Dev</t>
  </si>
  <si>
    <t>No School--</t>
  </si>
  <si>
    <t>No School-Veterns Day</t>
  </si>
  <si>
    <t>T-17 | P-17 | S-17</t>
  </si>
  <si>
    <t>T-22 | P-21 | S-21</t>
  </si>
  <si>
    <t>(4-8 PM) Open House-</t>
  </si>
  <si>
    <t>T-21 | P-20 | S-20</t>
  </si>
  <si>
    <t>2024-2025 School Calendar</t>
  </si>
  <si>
    <t>Early Release (2:30 PM)</t>
  </si>
  <si>
    <t>Certified Only</t>
  </si>
  <si>
    <t>T-23.5 | P-22 | S-22</t>
  </si>
  <si>
    <t>T-15 | P-15 | S-14</t>
  </si>
  <si>
    <t>T-19.5 | P-19 | S-19</t>
  </si>
  <si>
    <t>T-16.5 | P-15.5 | S-15</t>
  </si>
  <si>
    <t>T-16 | P-15.5 | S-15</t>
  </si>
  <si>
    <t>Para-professionals (8-12)</t>
  </si>
  <si>
    <t>N/S - 1/2 Day Prof. Dev--</t>
  </si>
  <si>
    <t>End of 2nd Quarter (41)</t>
  </si>
  <si>
    <t>17--21</t>
  </si>
  <si>
    <t>End of 3rd Quarter (47)</t>
  </si>
  <si>
    <t>Last Day of School (43)</t>
  </si>
  <si>
    <t>End of 1st Semester (88)</t>
  </si>
  <si>
    <t>End of 2nd Semester (90)</t>
  </si>
  <si>
    <t>(4-8 PM) Professional Dev. --</t>
  </si>
  <si>
    <t>No School - Professional Dev.</t>
  </si>
  <si>
    <t>Professional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</si>
</sst>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mmmm\ yyyy"/>
    <numFmt numFmtId="167" formatCode="[$-409]h:mm\ AM/PM;@"/>
  </numFmts>
  <fonts count="30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sz val="9"/>
      <color theme="1" tint="0.499984740745262"/>
      <name val="Arial"/>
      <family val="2"/>
    </font>
    <font>
      <b/>
      <sz val="9"/>
      <color theme="3" tint="-0.24997711111789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color theme="4" tint="-0.249977111117893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0"/>
      <color theme="4" tint="-0.24997711111789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lightDown"/>
    </fill>
    <fill>
      <patternFill patternType="lightDown">
        <bgColor theme="0"/>
      </patternFill>
    </fill>
    <fill>
      <patternFill patternType="lightDown"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Down">
        <bgColor rgb="FF00B0F0"/>
      </patternFill>
    </fill>
    <fill>
      <patternFill patternType="lightDown">
        <bgColor rgb="FFFF0000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8" fillId="5" borderId="0" xfId="1" applyFont="1" applyFill="1" applyAlignment="1" applyProtection="1">
      <alignment horizontal="left" wrapText="1"/>
    </xf>
    <xf numFmtId="0" fontId="10" fillId="4" borderId="3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2" fillId="5" borderId="0" xfId="0" applyFont="1" applyFill="1"/>
    <xf numFmtId="0" fontId="12" fillId="5" borderId="0" xfId="0" applyFont="1" applyFill="1" applyAlignment="1">
      <alignment horizontal="left" wrapText="1" indent="1"/>
    </xf>
    <xf numFmtId="0" fontId="13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left"/>
    </xf>
    <xf numFmtId="0" fontId="17" fillId="5" borderId="0" xfId="0" applyFont="1" applyFill="1" applyAlignment="1">
      <alignment horizontal="left" wrapText="1"/>
    </xf>
    <xf numFmtId="0" fontId="2" fillId="0" borderId="0" xfId="0" applyFont="1"/>
    <xf numFmtId="0" fontId="14" fillId="0" borderId="0" xfId="1" applyAlignment="1" applyProtection="1"/>
    <xf numFmtId="0" fontId="19" fillId="0" borderId="0" xfId="0" applyFont="1"/>
    <xf numFmtId="0" fontId="20" fillId="0" borderId="0" xfId="0" applyFont="1" applyAlignment="1">
      <alignment horizontal="left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6" fillId="7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7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9" borderId="7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21" fillId="7" borderId="5" xfId="0" applyFont="1" applyFill="1" applyBorder="1" applyAlignment="1" applyProtection="1">
      <alignment horizontal="center" vertical="center"/>
      <protection locked="0"/>
    </xf>
    <xf numFmtId="0" fontId="21" fillId="10" borderId="5" xfId="0" applyFont="1" applyFill="1" applyBorder="1" applyAlignment="1" applyProtection="1">
      <alignment horizontal="center" vertical="center"/>
      <protection locked="0"/>
    </xf>
    <xf numFmtId="0" fontId="21" fillId="12" borderId="5" xfId="0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Alignment="1">
      <alignment horizontal="left" vertical="center"/>
    </xf>
    <xf numFmtId="165" fontId="6" fillId="6" borderId="2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 wrapText="1"/>
    </xf>
    <xf numFmtId="164" fontId="6" fillId="7" borderId="8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164" fontId="6" fillId="10" borderId="9" xfId="0" applyNumberFormat="1" applyFont="1" applyFill="1" applyBorder="1" applyAlignment="1">
      <alignment horizontal="center" vertical="center"/>
    </xf>
    <xf numFmtId="0" fontId="0" fillId="14" borderId="5" xfId="0" applyFill="1" applyBorder="1"/>
    <xf numFmtId="164" fontId="6" fillId="14" borderId="10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9" borderId="13" xfId="0" applyFont="1" applyFill="1" applyBorder="1" applyAlignment="1" applyProtection="1">
      <alignment horizontal="center" vertical="center"/>
      <protection locked="0"/>
    </xf>
    <xf numFmtId="0" fontId="0" fillId="15" borderId="0" xfId="0" applyFill="1"/>
    <xf numFmtId="0" fontId="27" fillId="15" borderId="0" xfId="0" applyFont="1" applyFill="1" applyAlignment="1">
      <alignment horizontal="center" vertical="center"/>
    </xf>
    <xf numFmtId="0" fontId="21" fillId="15" borderId="0" xfId="0" applyFont="1" applyFill="1" applyAlignment="1" applyProtection="1">
      <alignment horizontal="center" vertical="center"/>
      <protection locked="0"/>
    </xf>
    <xf numFmtId="0" fontId="24" fillId="15" borderId="0" xfId="0" applyFont="1" applyFill="1" applyAlignment="1">
      <alignment horizontal="left" vertical="center"/>
    </xf>
    <xf numFmtId="0" fontId="25" fillId="15" borderId="0" xfId="0" applyFont="1" applyFill="1" applyAlignment="1">
      <alignment horizontal="left" vertical="center"/>
    </xf>
    <xf numFmtId="0" fontId="7" fillId="15" borderId="0" xfId="0" applyFont="1" applyFill="1" applyAlignment="1">
      <alignment vertical="center"/>
    </xf>
    <xf numFmtId="0" fontId="7" fillId="15" borderId="0" xfId="0" applyFont="1" applyFill="1" applyAlignment="1">
      <alignment horizontal="center" vertical="center"/>
    </xf>
    <xf numFmtId="0" fontId="21" fillId="15" borderId="0" xfId="0" applyFont="1" applyFill="1" applyProtection="1">
      <protection locked="0"/>
    </xf>
    <xf numFmtId="0" fontId="0" fillId="15" borderId="0" xfId="0" applyFill="1" applyAlignment="1">
      <alignment vertical="top"/>
    </xf>
    <xf numFmtId="0" fontId="21" fillId="15" borderId="0" xfId="0" applyFont="1" applyFill="1" applyAlignment="1" applyProtection="1">
      <alignment horizontal="center"/>
      <protection locked="0"/>
    </xf>
    <xf numFmtId="0" fontId="28" fillId="0" borderId="11" xfId="0" applyFont="1" applyBorder="1"/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right"/>
    </xf>
    <xf numFmtId="0" fontId="29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167" fontId="28" fillId="0" borderId="11" xfId="0" applyNumberFormat="1" applyFont="1" applyBorder="1" applyAlignment="1">
      <alignment horizontal="center"/>
    </xf>
    <xf numFmtId="0" fontId="26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top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12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10" borderId="10" xfId="0" applyNumberFormat="1" applyFont="1" applyFill="1" applyBorder="1" applyAlignment="1">
      <alignment horizontal="center" vertical="center"/>
    </xf>
    <xf numFmtId="164" fontId="6" fillId="16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4" fontId="6" fillId="17" borderId="1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" fontId="1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164" fontId="6" fillId="8" borderId="1" xfId="0" applyNumberFormat="1" applyFont="1" applyFill="1" applyBorder="1" applyAlignment="1">
      <alignment horizontal="center" vertical="center"/>
    </xf>
    <xf numFmtId="164" fontId="6" fillId="8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6" fillId="15" borderId="0" xfId="0" applyFont="1" applyFill="1" applyAlignment="1" applyProtection="1">
      <alignment horizontal="left" vertical="center"/>
      <protection locked="0"/>
    </xf>
    <xf numFmtId="0" fontId="24" fillId="15" borderId="0" xfId="0" applyFont="1" applyFill="1" applyAlignment="1">
      <alignment horizontal="left" vertical="center"/>
    </xf>
    <xf numFmtId="0" fontId="23" fillId="15" borderId="0" xfId="0" applyFont="1" applyFill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left" vertical="center"/>
    </xf>
    <xf numFmtId="165" fontId="1" fillId="6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66" fontId="5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2043571</xdr:colOff>
      <xdr:row>0</xdr:row>
      <xdr:rowOff>99002</xdr:rowOff>
    </xdr:from>
    <xdr:to>
      <xdr:col>23</xdr:col>
      <xdr:colOff>3257633</xdr:colOff>
      <xdr:row>2</xdr:row>
      <xdr:rowOff>27999</xdr:rowOff>
    </xdr:to>
    <xdr:pic>
      <xdr:nvPicPr>
        <xdr:cNvPr id="1130" name="Picture 106" descr="vertex42_logo_transparent_sm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4462" y="99002"/>
          <a:ext cx="1214062" cy="261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598929</xdr:colOff>
      <xdr:row>0</xdr:row>
      <xdr:rowOff>105119</xdr:rowOff>
    </xdr:from>
    <xdr:to>
      <xdr:col>14</xdr:col>
      <xdr:colOff>246876</xdr:colOff>
      <xdr:row>6</xdr:row>
      <xdr:rowOff>142835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ABAFA55D-7FFB-4690-983E-40CF86194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269" y="105119"/>
          <a:ext cx="1766307" cy="1043556"/>
        </a:xfrm>
        <a:prstGeom prst="rect">
          <a:avLst/>
        </a:prstGeom>
      </xdr:spPr>
    </xdr:pic>
    <xdr:clientData/>
  </xdr:twoCellAnchor>
  <xdr:twoCellAnchor editAs="oneCell">
    <xdr:from>
      <xdr:col>13</xdr:col>
      <xdr:colOff>196735</xdr:colOff>
      <xdr:row>64</xdr:row>
      <xdr:rowOff>23833</xdr:rowOff>
    </xdr:from>
    <xdr:to>
      <xdr:col>21</xdr:col>
      <xdr:colOff>1242060</xdr:colOff>
      <xdr:row>69</xdr:row>
      <xdr:rowOff>164176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E904279-3EC7-477A-B872-872F82CC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395" y="10653733"/>
          <a:ext cx="2980805" cy="978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63037</xdr:colOff>
      <xdr:row>70</xdr:row>
      <xdr:rowOff>34101</xdr:rowOff>
    </xdr:from>
    <xdr:to>
      <xdr:col>21</xdr:col>
      <xdr:colOff>1051560</xdr:colOff>
      <xdr:row>72</xdr:row>
      <xdr:rowOff>12469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4AECE99A-679A-470B-9B0D-F9B761B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617" y="11669841"/>
          <a:ext cx="2421083" cy="3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</xdr:colOff>
      <xdr:row>64</xdr:row>
      <xdr:rowOff>7620</xdr:rowOff>
    </xdr:from>
    <xdr:to>
      <xdr:col>12</xdr:col>
      <xdr:colOff>205740</xdr:colOff>
      <xdr:row>72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9DC685-AE58-E669-D082-8A50912B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0637520"/>
          <a:ext cx="3916680" cy="134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63</xdr:row>
      <xdr:rowOff>99060</xdr:rowOff>
    </xdr:from>
    <xdr:to>
      <xdr:col>11</xdr:col>
      <xdr:colOff>7620</xdr:colOff>
      <xdr:row>70</xdr:row>
      <xdr:rowOff>68580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A7624D5-ADB0-0B05-3206-B53AEC5809A3}"/>
            </a:ext>
          </a:extLst>
        </xdr:cNvPr>
        <xdr:cNvSpPr>
          <a:spLocks noChangeAspect="1" noChangeArrowheads="1"/>
        </xdr:cNvSpPr>
      </xdr:nvSpPr>
      <xdr:spPr bwMode="auto">
        <a:xfrm>
          <a:off x="220980" y="10523220"/>
          <a:ext cx="342138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BE073-0EEE-4DF5-9FA8-17DA795D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schoo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6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3"/>
  <sheetViews>
    <sheetView showGridLines="0" tabSelected="1" zoomScaleNormal="100" workbookViewId="0">
      <selection activeCell="Z14" sqref="Z14"/>
    </sheetView>
  </sheetViews>
  <sheetFormatPr defaultRowHeight="13.2" x14ac:dyDescent="0.25"/>
  <cols>
    <col min="1" max="1" width="1.5546875" customWidth="1"/>
    <col min="2" max="8" width="3.6640625" customWidth="1"/>
    <col min="9" max="9" width="1.6640625" customWidth="1"/>
    <col min="10" max="10" width="4.44140625" customWidth="1"/>
    <col min="11" max="11" width="19.6640625" customWidth="1"/>
    <col min="12" max="19" width="3.6640625" customWidth="1"/>
    <col min="20" max="20" width="1.6640625" customWidth="1"/>
    <col min="21" max="21" width="4.5546875" customWidth="1"/>
    <col min="22" max="22" width="19.6640625" customWidth="1"/>
    <col min="23" max="23" width="1.5546875" customWidth="1"/>
    <col min="24" max="24" width="50.5546875" customWidth="1"/>
  </cols>
  <sheetData>
    <row r="1" spans="1:24" ht="13.2" customHeight="1" x14ac:dyDescent="0.2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4" ht="13.2" customHeigh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4" ht="13.2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2"/>
      <c r="M3" s="63"/>
      <c r="N3" s="63"/>
      <c r="O3" s="63"/>
      <c r="P3" s="63"/>
      <c r="Q3" s="63"/>
      <c r="R3" s="63"/>
      <c r="S3" s="64"/>
      <c r="T3" s="64"/>
      <c r="U3" s="64"/>
      <c r="V3" s="64"/>
      <c r="W3" s="78"/>
    </row>
    <row r="4" spans="1:24" ht="13.2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4" ht="13.2" customHeight="1" x14ac:dyDescent="0.25">
      <c r="B5" s="60"/>
      <c r="C5" s="65"/>
      <c r="D5" s="65"/>
      <c r="E5" s="65"/>
      <c r="F5" s="65"/>
      <c r="G5" s="65"/>
      <c r="H5" s="65"/>
      <c r="I5" s="65"/>
      <c r="J5" s="65"/>
      <c r="K5" s="65"/>
      <c r="L5" s="62"/>
      <c r="M5" s="93"/>
      <c r="N5" s="93"/>
      <c r="O5" s="93"/>
      <c r="P5" s="93"/>
      <c r="Q5" s="93"/>
      <c r="R5" s="93"/>
      <c r="S5" s="93"/>
      <c r="T5" s="93"/>
      <c r="U5" s="93"/>
      <c r="V5" s="93"/>
      <c r="W5" s="79"/>
    </row>
    <row r="6" spans="1:24" ht="13.2" customHeight="1" x14ac:dyDescent="0.3">
      <c r="B6" s="66"/>
      <c r="C6" s="60"/>
      <c r="D6" s="60"/>
      <c r="E6" s="60"/>
      <c r="F6" s="60"/>
      <c r="G6" s="60"/>
      <c r="H6" s="60"/>
      <c r="I6" s="66"/>
      <c r="J6" s="66"/>
      <c r="K6" s="67"/>
      <c r="L6" s="62"/>
      <c r="M6" s="94"/>
      <c r="N6" s="94"/>
      <c r="O6" s="94"/>
      <c r="P6" s="94"/>
      <c r="Q6" s="94"/>
      <c r="R6" s="94"/>
      <c r="S6" s="94"/>
      <c r="T6" s="94"/>
      <c r="U6" s="94"/>
      <c r="V6" s="94"/>
      <c r="W6" s="78"/>
    </row>
    <row r="7" spans="1:24" ht="17.399999999999999" x14ac:dyDescent="0.3">
      <c r="B7" s="66"/>
      <c r="C7" s="66"/>
      <c r="D7" s="66"/>
      <c r="E7" s="66"/>
      <c r="F7" s="66"/>
      <c r="G7" s="66"/>
      <c r="H7" s="66"/>
      <c r="I7" s="66"/>
      <c r="J7" s="66"/>
      <c r="K7" s="67"/>
      <c r="L7" s="62"/>
      <c r="M7" s="94"/>
      <c r="N7" s="94"/>
      <c r="O7" s="94"/>
      <c r="P7" s="94"/>
      <c r="Q7" s="94"/>
      <c r="R7" s="94"/>
      <c r="S7" s="94"/>
      <c r="T7" s="94"/>
      <c r="U7" s="94"/>
      <c r="V7" s="94"/>
      <c r="W7" s="78"/>
    </row>
    <row r="8" spans="1:24" ht="13.2" customHeight="1" x14ac:dyDescent="0.25">
      <c r="B8" s="95" t="s">
        <v>86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78"/>
    </row>
    <row r="9" spans="1:24" ht="13.2" customHeight="1" x14ac:dyDescent="0.3">
      <c r="A9" s="77"/>
      <c r="B9" s="68"/>
      <c r="C9" s="68"/>
      <c r="D9" s="68"/>
      <c r="E9" s="68"/>
      <c r="F9" s="68"/>
      <c r="G9" s="68"/>
      <c r="H9" s="68"/>
      <c r="I9" s="66"/>
      <c r="J9" s="66"/>
      <c r="K9" s="69"/>
      <c r="L9" s="62"/>
      <c r="M9" s="94"/>
      <c r="N9" s="94"/>
      <c r="O9" s="94"/>
      <c r="P9" s="94"/>
      <c r="Q9" s="94"/>
      <c r="R9" s="94"/>
      <c r="S9" s="94"/>
      <c r="T9" s="94"/>
      <c r="U9" s="94"/>
      <c r="V9" s="94"/>
      <c r="W9" s="78"/>
    </row>
    <row r="10" spans="1:24" s="1" customFormat="1" ht="4.95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N10" s="92"/>
      <c r="O10" s="92"/>
      <c r="P10" s="92"/>
      <c r="Q10" s="92"/>
      <c r="R10" s="92"/>
      <c r="S10" s="92"/>
      <c r="T10" s="2"/>
      <c r="U10" s="2"/>
      <c r="V10" s="2"/>
    </row>
    <row r="11" spans="1:24" s="3" customFormat="1" ht="10.95" customHeight="1" x14ac:dyDescent="0.25">
      <c r="B11" s="99">
        <f>DATE(year,7,1)</f>
        <v>45474</v>
      </c>
      <c r="C11" s="100"/>
      <c r="D11" s="100"/>
      <c r="E11" s="100"/>
      <c r="F11" s="100"/>
      <c r="G11" s="100"/>
      <c r="H11" s="100"/>
      <c r="I11" s="4"/>
      <c r="J11" s="96" t="s">
        <v>0</v>
      </c>
      <c r="K11" s="96"/>
      <c r="L11" s="4"/>
      <c r="M11" s="99">
        <f>DATE(year+1,1,1)</f>
        <v>45658</v>
      </c>
      <c r="N11" s="100"/>
      <c r="O11" s="100"/>
      <c r="P11" s="100"/>
      <c r="Q11" s="100"/>
      <c r="R11" s="100"/>
      <c r="S11" s="100"/>
      <c r="T11" s="4"/>
      <c r="U11" s="96" t="s">
        <v>6</v>
      </c>
      <c r="V11" s="96"/>
      <c r="X11" s="28" t="str">
        <f>HYPERLINK("https://www.vertex42.com/calendars/school-calendar.html","School Event Calendar")</f>
        <v>School Event Calendar</v>
      </c>
    </row>
    <row r="12" spans="1:24" s="1" customFormat="1" ht="10.95" customHeight="1" x14ac:dyDescent="0.2">
      <c r="B12" s="8" t="str">
        <f>CHOOSE(1+MOD(startday+1-2,7),"Su","M","Tu","W","Th","F","Sa")</f>
        <v>Su</v>
      </c>
      <c r="C12" s="9" t="str">
        <f>CHOOSE(1+MOD(startday+2-2,7),"Su","M","Tu","W","Th","F","Sa")</f>
        <v>M</v>
      </c>
      <c r="D12" s="9" t="str">
        <f>CHOOSE(1+MOD(startday+3-2,7),"Su","M","Tu","W","Th","F","Sa")</f>
        <v>Tu</v>
      </c>
      <c r="E12" s="9" t="str">
        <f>CHOOSE(1+MOD(startday+4-2,7),"Su","M","Tu","W","Th","F","Sa")</f>
        <v>W</v>
      </c>
      <c r="F12" s="9" t="str">
        <f>CHOOSE(1+MOD(startday+5-2,7),"Su","M","Tu","W","Th","F","Sa")</f>
        <v>Th</v>
      </c>
      <c r="G12" s="9" t="str">
        <f>CHOOSE(1+MOD(startday+6-2,7),"Su","M","Tu","W","Th","F","Sa")</f>
        <v>F</v>
      </c>
      <c r="H12" s="8" t="str">
        <f>CHOOSE(1+MOD(startday+7-2,7),"Su","M","Tu","W","Th","F","Sa")</f>
        <v>Sa</v>
      </c>
      <c r="I12" s="88"/>
      <c r="J12" s="10" t="s">
        <v>72</v>
      </c>
      <c r="K12" s="11" t="s">
        <v>30</v>
      </c>
      <c r="L12" s="4"/>
      <c r="M12" s="8" t="str">
        <f>CHOOSE(1+MOD(startday+1-2,7),"Su","M","Tu","W","Th","F","Sa")</f>
        <v>Su</v>
      </c>
      <c r="N12" s="9" t="str">
        <f>CHOOSE(1+MOD(startday+2-2,7),"Su","M","Tu","W","Th","F","Sa")</f>
        <v>M</v>
      </c>
      <c r="O12" s="9" t="str">
        <f>CHOOSE(1+MOD(startday+3-2,7),"Su","M","Tu","W","Th","F","Sa")</f>
        <v>Tu</v>
      </c>
      <c r="P12" s="9" t="str">
        <f>CHOOSE(1+MOD(startday+4-2,7),"Su","M","Tu","W","Th","F","Sa")</f>
        <v>W</v>
      </c>
      <c r="Q12" s="9" t="str">
        <f>CHOOSE(1+MOD(startday+5-2,7),"Su","M","Tu","W","Th","F","Sa")</f>
        <v>Th</v>
      </c>
      <c r="R12" s="9" t="str">
        <f>CHOOSE(1+MOD(startday+6-2,7),"Su","M","Tu","W","Th","F","Sa")</f>
        <v>F</v>
      </c>
      <c r="S12" s="8" t="str">
        <f>CHOOSE(1+MOD(startday+7-2,7),"Su","M","Tu","W","Th","F","Sa")</f>
        <v>Sa</v>
      </c>
      <c r="T12" s="4"/>
      <c r="U12" s="10">
        <v>1</v>
      </c>
      <c r="V12" s="11" t="s">
        <v>30</v>
      </c>
      <c r="X12" s="29" t="s">
        <v>18</v>
      </c>
    </row>
    <row r="13" spans="1:24" s="1" customFormat="1" ht="15" customHeight="1" x14ac:dyDescent="0.2">
      <c r="B13" s="5" t="str">
        <f>IF(WEEKDAY(B11,1)=startday,B11,"")</f>
        <v/>
      </c>
      <c r="C13" s="33">
        <f>IF(B13="",IF(WEEKDAY(B11,1)=MOD(startday,7)+1,B11,""),B13+1)</f>
        <v>45474</v>
      </c>
      <c r="D13" s="33">
        <f>IF(C13="",IF(WEEKDAY(B11,1)=MOD(startday+1,7)+1,B11,""),C13+1)</f>
        <v>45475</v>
      </c>
      <c r="E13" s="33">
        <f>IF(D13="",IF(WEEKDAY(B11,1)=MOD(startday+2,7)+1,B11,""),D13+1)</f>
        <v>45476</v>
      </c>
      <c r="F13" s="33">
        <f>IF(E13="",IF(WEEKDAY(B11,1)=MOD(startday+3,7)+1,B11,""),E13+1)</f>
        <v>45477</v>
      </c>
      <c r="G13" s="33">
        <f>IF(F13="",IF(WEEKDAY(B11,1)=MOD(startday+4,7)+1,B11,""),F13+1)</f>
        <v>45478</v>
      </c>
      <c r="H13" s="5">
        <f>IF(G13="",IF(WEEKDAY(B11,1)=MOD(startday+5,7)+1,B11,""),G13+1)</f>
        <v>45479</v>
      </c>
      <c r="I13" s="4"/>
      <c r="J13" s="35">
        <v>25</v>
      </c>
      <c r="K13" s="11" t="s">
        <v>67</v>
      </c>
      <c r="L13" s="4"/>
      <c r="M13" s="5" t="str">
        <f>IF(WEEKDAY(M11,1)=startday,M11,"")</f>
        <v/>
      </c>
      <c r="N13" s="38" t="str">
        <f>IF(M13="",IF(WEEKDAY(M11,1)=MOD(startday,7)+1,M11,""),M13+1)</f>
        <v/>
      </c>
      <c r="O13" s="84" t="str">
        <f>IF(N13="",IF(WEEKDAY(M11,1)=MOD(startday+1,7)+1,M11,""),N13+1)</f>
        <v/>
      </c>
      <c r="P13" s="86">
        <f>IF(O13="",IF(WEEKDAY(M11,1)=MOD(startday+2,7)+1,M11,""),O13+1)</f>
        <v>45658</v>
      </c>
      <c r="Q13" s="84">
        <f>IF(P13="",IF(WEEKDAY(M11,1)=MOD(startday+3,7)+1,M11,""),P13+1)</f>
        <v>45659</v>
      </c>
      <c r="R13" s="34">
        <f>IF(Q13="",IF(WEEKDAY(M11,1)=MOD(startday+4,7)+1,M11,""),Q13+1)</f>
        <v>45660</v>
      </c>
      <c r="S13" s="5">
        <f>IF(R13="",IF(WEEKDAY(M11,1)=MOD(startday+5,7)+1,M11,""),R13+1)</f>
        <v>45661</v>
      </c>
      <c r="T13" s="4"/>
      <c r="U13" s="10">
        <v>2</v>
      </c>
      <c r="V13" s="11" t="s">
        <v>75</v>
      </c>
    </row>
    <row r="14" spans="1:24" s="1" customFormat="1" ht="15" customHeight="1" x14ac:dyDescent="0.2">
      <c r="B14" s="5">
        <f>IF(H13="","",IF(MONTH(H13+1)&lt;&gt;MONTH(H13),"",H13+1))</f>
        <v>45480</v>
      </c>
      <c r="C14" s="6">
        <f>IF(B14="","",IF(MONTH(B14+1)&lt;&gt;MONTH(B14),"",B14+1))</f>
        <v>45481</v>
      </c>
      <c r="D14" s="6">
        <f t="shared" ref="D14:H14" si="0">IF(C14="","",IF(MONTH(C14+1)&lt;&gt;MONTH(C14),"",C14+1))</f>
        <v>45482</v>
      </c>
      <c r="E14" s="43">
        <f>IF(D14="","",IF(MONTH(D14+1)&lt;&gt;MONTH(D14),"",D14+1))</f>
        <v>45483</v>
      </c>
      <c r="F14" s="6">
        <f t="shared" si="0"/>
        <v>45484</v>
      </c>
      <c r="G14" s="33">
        <f t="shared" si="0"/>
        <v>45485</v>
      </c>
      <c r="H14" s="5">
        <f t="shared" si="0"/>
        <v>45486</v>
      </c>
      <c r="I14" s="4"/>
      <c r="J14" s="35">
        <v>26</v>
      </c>
      <c r="K14" s="11" t="s">
        <v>61</v>
      </c>
      <c r="L14" s="4"/>
      <c r="M14" s="5">
        <f>IF(S13="","",IF(MONTH(S13+1)&lt;&gt;MONTH(S13),"",S13+1))</f>
        <v>45662</v>
      </c>
      <c r="N14" s="6">
        <f>IF(M14="","",IF(MONTH(M14+1)&lt;&gt;MONTH(M14),"",M14+1))</f>
        <v>45663</v>
      </c>
      <c r="O14" s="37">
        <f t="shared" ref="O14:O18" si="1">IF(N14="","",IF(MONTH(N14+1)&lt;&gt;MONTH(N14),"",N14+1))</f>
        <v>45664</v>
      </c>
      <c r="P14" s="43">
        <f>IF(O14="","",IF(MONTH(O14+1)&lt;&gt;MONTH(O14),"",O14+1))</f>
        <v>45665</v>
      </c>
      <c r="Q14" s="6">
        <f t="shared" ref="Q14:Q18" si="2">IF(P14="","",IF(MONTH(P14+1)&lt;&gt;MONTH(P14),"",P14+1))</f>
        <v>45666</v>
      </c>
      <c r="R14" s="6">
        <f t="shared" ref="R14:R18" si="3">IF(Q14="","",IF(MONTH(Q14+1)&lt;&gt;MONTH(Q14),"",Q14+1))</f>
        <v>45667</v>
      </c>
      <c r="S14" s="5">
        <f t="shared" ref="S14:S18" si="4">IF(R14="","",IF(MONTH(R14+1)&lt;&gt;MONTH(R14),"",R14+1))</f>
        <v>45668</v>
      </c>
      <c r="T14" s="4"/>
      <c r="U14" s="35"/>
      <c r="V14" s="11" t="s">
        <v>76</v>
      </c>
      <c r="X14" s="12" t="s">
        <v>29</v>
      </c>
    </row>
    <row r="15" spans="1:24" s="1" customFormat="1" ht="15" customHeight="1" x14ac:dyDescent="0.2">
      <c r="B15" s="5">
        <f t="shared" ref="B15:B18" si="5">IF(H14="","",IF(MONTH(H14+1)&lt;&gt;MONTH(H14),"",H14+1))</f>
        <v>45487</v>
      </c>
      <c r="C15" s="6">
        <f t="shared" ref="C15:H18" si="6">IF(B15="","",IF(MONTH(B15+1)&lt;&gt;MONTH(B15),"",B15+1))</f>
        <v>45488</v>
      </c>
      <c r="D15" s="6">
        <f t="shared" si="6"/>
        <v>45489</v>
      </c>
      <c r="E15" s="43">
        <f>IF(D15="","",IF(MONTH(D15+1)&lt;&gt;MONTH(D15),"",D15+1))</f>
        <v>45490</v>
      </c>
      <c r="F15" s="6">
        <f t="shared" si="6"/>
        <v>45491</v>
      </c>
      <c r="G15" s="33">
        <f t="shared" si="6"/>
        <v>45492</v>
      </c>
      <c r="H15" s="5">
        <f t="shared" si="6"/>
        <v>45493</v>
      </c>
      <c r="I15" s="4"/>
      <c r="J15" s="35" t="s">
        <v>74</v>
      </c>
      <c r="K15" s="11" t="s">
        <v>37</v>
      </c>
      <c r="L15" s="4"/>
      <c r="M15" s="5">
        <f t="shared" ref="M15:M18" si="7">IF(S14="","",IF(MONTH(S14+1)&lt;&gt;MONTH(S14),"",S14+1))</f>
        <v>45669</v>
      </c>
      <c r="N15" s="6">
        <f t="shared" ref="N15:N18" si="8">IF(M15="","",IF(MONTH(M15+1)&lt;&gt;MONTH(M15),"",M15+1))</f>
        <v>45670</v>
      </c>
      <c r="O15" s="6">
        <f t="shared" si="1"/>
        <v>45671</v>
      </c>
      <c r="P15" s="43">
        <f t="shared" ref="P15:P18" si="9">IF(O15="","",IF(MONTH(O15+1)&lt;&gt;MONTH(O15),"",O15+1))</f>
        <v>45672</v>
      </c>
      <c r="Q15" s="6">
        <f t="shared" si="2"/>
        <v>45673</v>
      </c>
      <c r="R15" s="6">
        <f t="shared" si="3"/>
        <v>45674</v>
      </c>
      <c r="S15" s="5">
        <f t="shared" si="4"/>
        <v>45675</v>
      </c>
      <c r="T15" s="4"/>
      <c r="U15" s="35">
        <v>3</v>
      </c>
      <c r="V15" s="11" t="s">
        <v>77</v>
      </c>
      <c r="X15" s="13"/>
    </row>
    <row r="16" spans="1:24" s="1" customFormat="1" ht="15" customHeight="1" x14ac:dyDescent="0.25">
      <c r="B16" s="5">
        <f t="shared" si="5"/>
        <v>45494</v>
      </c>
      <c r="C16" s="6">
        <f t="shared" si="6"/>
        <v>45495</v>
      </c>
      <c r="D16" s="6">
        <f t="shared" si="6"/>
        <v>45496</v>
      </c>
      <c r="E16" s="43">
        <f t="shared" si="6"/>
        <v>45497</v>
      </c>
      <c r="F16" s="34">
        <f t="shared" si="6"/>
        <v>45498</v>
      </c>
      <c r="G16" s="55">
        <f t="shared" si="6"/>
        <v>45499</v>
      </c>
      <c r="H16" s="5">
        <f t="shared" si="6"/>
        <v>45500</v>
      </c>
      <c r="I16" s="4"/>
      <c r="J16" s="35"/>
      <c r="K16" s="11"/>
      <c r="L16" s="4"/>
      <c r="M16" s="5">
        <f t="shared" si="7"/>
        <v>45676</v>
      </c>
      <c r="N16" s="33">
        <f t="shared" si="8"/>
        <v>45677</v>
      </c>
      <c r="O16" s="6">
        <f t="shared" si="1"/>
        <v>45678</v>
      </c>
      <c r="P16" s="43">
        <f t="shared" si="9"/>
        <v>45679</v>
      </c>
      <c r="Q16" s="6">
        <f t="shared" si="2"/>
        <v>45680</v>
      </c>
      <c r="R16" s="6">
        <f t="shared" si="3"/>
        <v>45681</v>
      </c>
      <c r="S16" s="5">
        <f t="shared" si="4"/>
        <v>45682</v>
      </c>
      <c r="T16" s="4"/>
      <c r="U16" s="35">
        <v>20</v>
      </c>
      <c r="V16" s="11" t="s">
        <v>59</v>
      </c>
      <c r="X16" s="30" t="s">
        <v>27</v>
      </c>
    </row>
    <row r="17" spans="2:24" s="1" customFormat="1" ht="15" customHeight="1" x14ac:dyDescent="0.2">
      <c r="B17" s="5">
        <f t="shared" si="5"/>
        <v>45501</v>
      </c>
      <c r="C17" s="33">
        <f t="shared" si="6"/>
        <v>45502</v>
      </c>
      <c r="D17" s="33">
        <f t="shared" si="6"/>
        <v>45503</v>
      </c>
      <c r="E17" s="33">
        <f t="shared" si="6"/>
        <v>45504</v>
      </c>
      <c r="F17" s="42" t="str">
        <f t="shared" si="6"/>
        <v/>
      </c>
      <c r="G17" s="5" t="str">
        <f t="shared" si="6"/>
        <v/>
      </c>
      <c r="H17" s="36" t="str">
        <f t="shared" si="6"/>
        <v/>
      </c>
      <c r="I17" s="4"/>
      <c r="J17" s="10"/>
      <c r="K17" s="11"/>
      <c r="L17" s="4"/>
      <c r="M17" s="5">
        <f t="shared" si="7"/>
        <v>45683</v>
      </c>
      <c r="N17" s="6">
        <f t="shared" si="8"/>
        <v>45684</v>
      </c>
      <c r="O17" s="6">
        <f t="shared" si="1"/>
        <v>45685</v>
      </c>
      <c r="P17" s="43">
        <f>IF(O17="",IF(WEEKDAY(M15,1)=MOD(startday+2,7)+1,M15,""),O17+1)</f>
        <v>45686</v>
      </c>
      <c r="Q17" s="6">
        <f t="shared" si="2"/>
        <v>45687</v>
      </c>
      <c r="R17" s="6">
        <f t="shared" si="3"/>
        <v>45688</v>
      </c>
      <c r="S17" s="5" t="str">
        <f t="shared" si="4"/>
        <v/>
      </c>
      <c r="T17" s="4"/>
      <c r="U17" s="35"/>
      <c r="V17" s="11"/>
      <c r="X17" s="32">
        <v>2024</v>
      </c>
    </row>
    <row r="18" spans="2:24" s="1" customFormat="1" ht="15" customHeight="1" x14ac:dyDescent="0.2">
      <c r="B18" s="5" t="str">
        <f t="shared" si="5"/>
        <v/>
      </c>
      <c r="C18" s="33" t="str">
        <f t="shared" si="6"/>
        <v/>
      </c>
      <c r="D18" s="6" t="str">
        <f t="shared" si="6"/>
        <v/>
      </c>
      <c r="E18" s="6" t="str">
        <f t="shared" si="6"/>
        <v/>
      </c>
      <c r="F18" s="6" t="str">
        <f t="shared" si="6"/>
        <v/>
      </c>
      <c r="G18" s="37" t="str">
        <f t="shared" si="6"/>
        <v/>
      </c>
      <c r="H18" s="5" t="str">
        <f t="shared" si="6"/>
        <v/>
      </c>
      <c r="I18" s="4"/>
      <c r="J18" s="10"/>
      <c r="K18" s="51" t="s">
        <v>50</v>
      </c>
      <c r="L18" s="4"/>
      <c r="M18" s="5" t="str">
        <f t="shared" si="7"/>
        <v/>
      </c>
      <c r="N18" s="6" t="str">
        <f t="shared" si="8"/>
        <v/>
      </c>
      <c r="O18" s="6" t="str">
        <f t="shared" si="1"/>
        <v/>
      </c>
      <c r="P18" s="6" t="str">
        <f t="shared" si="9"/>
        <v/>
      </c>
      <c r="Q18" s="6" t="str">
        <f t="shared" si="2"/>
        <v/>
      </c>
      <c r="R18" s="6" t="str">
        <f t="shared" si="3"/>
        <v/>
      </c>
      <c r="S18" s="5" t="str">
        <f t="shared" si="4"/>
        <v/>
      </c>
      <c r="T18" s="4"/>
      <c r="U18" s="35"/>
      <c r="V18" s="51" t="s">
        <v>85</v>
      </c>
      <c r="X18" s="13"/>
    </row>
    <row r="19" spans="2:24" s="1" customFormat="1" ht="4.95" customHeight="1" x14ac:dyDescent="0.2">
      <c r="B19" s="4"/>
      <c r="C19" s="4"/>
      <c r="D19" s="4"/>
      <c r="E19" s="4"/>
      <c r="F19" s="4"/>
      <c r="G19" s="4"/>
      <c r="H19" s="4"/>
      <c r="I19" s="4"/>
      <c r="J19" s="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X19" s="13"/>
    </row>
    <row r="20" spans="2:24" s="3" customFormat="1" ht="10.95" customHeight="1" x14ac:dyDescent="0.25">
      <c r="B20" s="99">
        <f>DATE(year,8,1)</f>
        <v>45505</v>
      </c>
      <c r="C20" s="100"/>
      <c r="D20" s="100"/>
      <c r="E20" s="100"/>
      <c r="F20" s="100"/>
      <c r="G20" s="100"/>
      <c r="H20" s="100"/>
      <c r="I20" s="4"/>
      <c r="J20" s="50" t="s">
        <v>1</v>
      </c>
      <c r="K20" s="50"/>
      <c r="L20" s="4"/>
      <c r="M20" s="99">
        <f>DATE(year+1,2,1)</f>
        <v>45689</v>
      </c>
      <c r="N20" s="100"/>
      <c r="O20" s="100"/>
      <c r="P20" s="100"/>
      <c r="Q20" s="100"/>
      <c r="R20" s="100"/>
      <c r="S20" s="100"/>
      <c r="T20" s="4"/>
      <c r="U20" s="96" t="s">
        <v>7</v>
      </c>
      <c r="V20" s="96"/>
      <c r="X20" s="30" t="s">
        <v>28</v>
      </c>
    </row>
    <row r="21" spans="2:24" s="1" customFormat="1" ht="10.95" customHeight="1" x14ac:dyDescent="0.2">
      <c r="B21" s="8" t="str">
        <f>CHOOSE(1+MOD(startday+1-2,7),"Su","M","Tu","W","Th","F","Sa")</f>
        <v>Su</v>
      </c>
      <c r="C21" s="9" t="str">
        <f>CHOOSE(1+MOD(startday+2-2,7),"Su","M","Tu","W","Th","F","Sa")</f>
        <v>M</v>
      </c>
      <c r="D21" s="9" t="str">
        <f>CHOOSE(1+MOD(startday+3-2,7),"Su","M","Tu","W","Th","F","Sa")</f>
        <v>Tu</v>
      </c>
      <c r="E21" s="9" t="str">
        <f>CHOOSE(1+MOD(startday+4-2,7),"Su","M","Tu","W","Th","F","Sa")</f>
        <v>W</v>
      </c>
      <c r="F21" s="9" t="str">
        <f>CHOOSE(1+MOD(startday+5-2,7),"Su","M","Tu","W","Th","F","Sa")</f>
        <v>Th</v>
      </c>
      <c r="G21" s="9" t="str">
        <f>CHOOSE(1+MOD(startday+6-2,7),"Su","M","Tu","W","Th","F","Sa")</f>
        <v>F</v>
      </c>
      <c r="H21" s="8" t="str">
        <f>CHOOSE(1+MOD(startday+7-2,7),"Su","M","Tu","W","Th","F","Sa")</f>
        <v>Sa</v>
      </c>
      <c r="I21" s="4"/>
      <c r="J21" s="49" t="s">
        <v>73</v>
      </c>
      <c r="K21" s="11" t="s">
        <v>37</v>
      </c>
      <c r="L21" s="4"/>
      <c r="M21" s="8" t="str">
        <f>CHOOSE(1+MOD(startday+1-2,7),"Su","M","Tu","W","Th","F","Sa")</f>
        <v>Su</v>
      </c>
      <c r="N21" s="9" t="str">
        <f>CHOOSE(1+MOD(startday+2-2,7),"Su","M","Tu","W","Th","F","Sa")</f>
        <v>M</v>
      </c>
      <c r="O21" s="9" t="str">
        <f>CHOOSE(1+MOD(startday+3-2,7),"Su","M","Tu","W","Th","F","Sa")</f>
        <v>Tu</v>
      </c>
      <c r="P21" s="9" t="str">
        <f>CHOOSE(1+MOD(startday+4-2,7),"Su","M","Tu","W","Th","F","Sa")</f>
        <v>W</v>
      </c>
      <c r="Q21" s="9" t="str">
        <f>CHOOSE(1+MOD(startday+5-2,7),"Su","M","Tu","W","Th","F","Sa")</f>
        <v>Th</v>
      </c>
      <c r="R21" s="9" t="str">
        <f>CHOOSE(1+MOD(startday+6-2,7),"Su","M","Tu","W","Th","F","Sa")</f>
        <v>F</v>
      </c>
      <c r="S21" s="8" t="str">
        <f>CHOOSE(1+MOD(startday+7-2,7),"Su","M","Tu","W","Th","F","Sa")</f>
        <v>Sa</v>
      </c>
      <c r="T21" s="4"/>
      <c r="U21" s="10">
        <v>17</v>
      </c>
      <c r="V21" s="11" t="s">
        <v>60</v>
      </c>
      <c r="X21" s="31">
        <v>1</v>
      </c>
    </row>
    <row r="22" spans="2:24" s="1" customFormat="1" ht="15" customHeight="1" x14ac:dyDescent="0.2">
      <c r="B22" s="5" t="str">
        <f>IF(WEEKDAY(B20,1)=startday,B20,"")</f>
        <v/>
      </c>
      <c r="C22" s="33" t="str">
        <f>IF(B22="",IF(WEEKDAY(B20,1)=MOD(startday,7)+1,B20,""),B22+1)</f>
        <v/>
      </c>
      <c r="D22" s="33" t="str">
        <f>IF(C22="",IF(WEEKDAY(B20,1)=MOD(startday+1,7)+1,B20,""),C22+1)</f>
        <v/>
      </c>
      <c r="E22" s="33" t="str">
        <f>IF(D22="",IF(WEEKDAY(B20,1)=MOD(startday+2,7)+1,B20,""),D22+1)</f>
        <v/>
      </c>
      <c r="F22" s="33">
        <f>IF(E22="",IF(WEEKDAY(B20,1)=MOD(startday+3,7)+1,B20,""),E22+1)</f>
        <v>45505</v>
      </c>
      <c r="G22" s="33">
        <f>IF(F22="",IF(WEEKDAY(B20,1)=MOD(startday+4,7)+1,B20,""),F22+1)</f>
        <v>45506</v>
      </c>
      <c r="H22" s="5">
        <f>IF(G22="",IF(WEEKDAY(B20,1)=MOD(startday+5,7)+1,B20,""),G22+1)</f>
        <v>45507</v>
      </c>
      <c r="I22" s="4"/>
      <c r="J22" s="35">
        <v>8</v>
      </c>
      <c r="K22" s="11" t="s">
        <v>57</v>
      </c>
      <c r="L22" s="4"/>
      <c r="M22" s="5" t="str">
        <f>IF(WEEKDAY(M20,1)=startday,M20,"")</f>
        <v/>
      </c>
      <c r="N22" s="6" t="str">
        <f>IF(M22="",IF(WEEKDAY(M20,1)=MOD(startday,7)+1,M20,""),M22+1)</f>
        <v/>
      </c>
      <c r="O22" s="6" t="str">
        <f>IF(N22="",IF(WEEKDAY(M20,1)=MOD(startday+1,7)+1,M20,""),N22+1)</f>
        <v/>
      </c>
      <c r="P22" s="6" t="str">
        <f>IF(O22="",IF(WEEKDAY(M20,1)=MOD(startday+2,7)+1,M20,""),O22+1)</f>
        <v/>
      </c>
      <c r="Q22" s="6" t="str">
        <f>IF(P22="",IF(WEEKDAY(M20,1)=MOD(startday+3,7)+1,M20,""),P22+1)</f>
        <v/>
      </c>
      <c r="R22" s="6" t="str">
        <f>IF(Q22="",IF(WEEKDAY(M20,1)=MOD(startday+4,7)+1,M20,""),Q22+1)</f>
        <v/>
      </c>
      <c r="S22" s="5">
        <f>IF(R22="",IF(WEEKDAY(M20,1)=MOD(startday+5,7)+1,M20,""),R22+1)</f>
        <v>45689</v>
      </c>
      <c r="T22" s="4"/>
      <c r="U22" s="10">
        <v>19</v>
      </c>
      <c r="V22" s="11" t="s">
        <v>102</v>
      </c>
      <c r="X22" s="13"/>
    </row>
    <row r="23" spans="2:24" s="1" customFormat="1" ht="15" customHeight="1" x14ac:dyDescent="0.2">
      <c r="B23" s="5">
        <f>IF(H22="","",IF(MONTH(H22+1)&lt;&gt;MONTH(H22),"",H22+1))</f>
        <v>45508</v>
      </c>
      <c r="C23" s="33">
        <f>IF(B23="","",IF(MONTH(B23+1)&lt;&gt;MONTH(B23),"",B23+1))</f>
        <v>45509</v>
      </c>
      <c r="D23" s="33">
        <f t="shared" ref="D23:E27" si="10">IF(C23="","",IF(MONTH(C23+1)&lt;&gt;MONTH(C23),"",C23+1))</f>
        <v>45510</v>
      </c>
      <c r="E23" s="33">
        <f t="shared" si="10"/>
        <v>45511</v>
      </c>
      <c r="F23" s="82">
        <f t="shared" ref="F23:F27" si="11">IF(E23="","",IF(MONTH(E23+1)&lt;&gt;MONTH(E23),"",E23+1))</f>
        <v>45512</v>
      </c>
      <c r="G23" s="57">
        <f t="shared" ref="G23:G27" si="12">IF(F23="","",IF(MONTH(F23+1)&lt;&gt;MONTH(F23),"",F23+1))</f>
        <v>45513</v>
      </c>
      <c r="H23" s="36">
        <f t="shared" ref="H23:H27" si="13">IF(G23="","",IF(MONTH(G23+1)&lt;&gt;MONTH(G23),"",G23+1))</f>
        <v>45514</v>
      </c>
      <c r="I23" s="4"/>
      <c r="J23" s="35">
        <v>9</v>
      </c>
      <c r="K23" s="11" t="s">
        <v>103</v>
      </c>
      <c r="L23" s="4"/>
      <c r="M23" s="5">
        <f>IF(S22="","",IF(MONTH(S22+1)&lt;&gt;MONTH(S22),"",S22+1))</f>
        <v>45690</v>
      </c>
      <c r="N23" s="6">
        <f>IF(M23="","",IF(MONTH(M23+1)&lt;&gt;MONTH(M23),"",M23+1))</f>
        <v>45691</v>
      </c>
      <c r="O23" s="6">
        <f t="shared" ref="O23:O27" si="14">IF(N23="","",IF(MONTH(N23+1)&lt;&gt;MONTH(N23),"",N23+1))</f>
        <v>45692</v>
      </c>
      <c r="P23" s="43">
        <f>IF(O23="","",IF(MONTH(O23+1)&lt;&gt;MONTH(O23),"",O23+1))</f>
        <v>45693</v>
      </c>
      <c r="Q23" s="6">
        <f t="shared" ref="Q23:Q27" si="15">IF(P23="","",IF(MONTH(P23+1)&lt;&gt;MONTH(P23),"",P23+1))</f>
        <v>45694</v>
      </c>
      <c r="R23" s="6">
        <f t="shared" ref="R23:R27" si="16">IF(Q23="","",IF(MONTH(Q23+1)&lt;&gt;MONTH(Q23),"",Q23+1))</f>
        <v>45695</v>
      </c>
      <c r="S23" s="5">
        <f t="shared" ref="S23:S27" si="17">IF(R23="","",IF(MONTH(R23+1)&lt;&gt;MONTH(R23),"",R23+1))</f>
        <v>45696</v>
      </c>
      <c r="T23" s="4"/>
      <c r="U23" s="85"/>
      <c r="V23" s="89" t="s">
        <v>88</v>
      </c>
      <c r="X23" s="98" t="s">
        <v>17</v>
      </c>
    </row>
    <row r="24" spans="2:24" s="1" customFormat="1" ht="15" customHeight="1" x14ac:dyDescent="0.2">
      <c r="B24" s="5">
        <f t="shared" ref="B24:B27" si="18">IF(H23="","",IF(MONTH(H23+1)&lt;&gt;MONTH(H23),"",H23+1))</f>
        <v>45515</v>
      </c>
      <c r="C24" s="34">
        <f t="shared" ref="C24:C27" si="19">IF(B24="","",IF(MONTH(B24+1)&lt;&gt;MONTH(B24),"",B24+1))</f>
        <v>45516</v>
      </c>
      <c r="D24" s="6">
        <f t="shared" si="10"/>
        <v>45517</v>
      </c>
      <c r="E24" s="43">
        <f t="shared" ref="E24:E27" si="20">IF(D24="","",IF(MONTH(D24+1)&lt;&gt;MONTH(D24),"",D24+1))</f>
        <v>45518</v>
      </c>
      <c r="F24" s="37">
        <f t="shared" si="11"/>
        <v>45519</v>
      </c>
      <c r="G24" s="37">
        <f t="shared" si="12"/>
        <v>45520</v>
      </c>
      <c r="H24" s="5">
        <f t="shared" si="13"/>
        <v>45521</v>
      </c>
      <c r="I24" s="4"/>
      <c r="J24" s="35">
        <v>12</v>
      </c>
      <c r="K24" s="11" t="s">
        <v>32</v>
      </c>
      <c r="L24" s="4"/>
      <c r="M24" s="5">
        <f t="shared" ref="M24:M27" si="21">IF(S23="","",IF(MONTH(S23+1)&lt;&gt;MONTH(S23),"",S23+1))</f>
        <v>45697</v>
      </c>
      <c r="N24" s="6">
        <f t="shared" ref="N24:N27" si="22">IF(M24="","",IF(MONTH(M24+1)&lt;&gt;MONTH(M24),"",M24+1))</f>
        <v>45698</v>
      </c>
      <c r="O24" s="6">
        <f t="shared" si="14"/>
        <v>45699</v>
      </c>
      <c r="P24" s="80">
        <f t="shared" ref="P24:P27" si="23">IF(O24="","",IF(MONTH(O24+1)&lt;&gt;MONTH(O24),"",O24+1))</f>
        <v>45700</v>
      </c>
      <c r="Q24" s="6">
        <f t="shared" si="15"/>
        <v>45701</v>
      </c>
      <c r="R24" s="6">
        <f t="shared" si="16"/>
        <v>45702</v>
      </c>
      <c r="S24" s="5">
        <f t="shared" si="17"/>
        <v>45703</v>
      </c>
      <c r="T24" s="4"/>
      <c r="U24" s="10"/>
      <c r="V24" s="11"/>
      <c r="X24" s="98"/>
    </row>
    <row r="25" spans="2:24" s="1" customFormat="1" ht="15" customHeight="1" x14ac:dyDescent="0.2">
      <c r="B25" s="5">
        <f t="shared" si="18"/>
        <v>45522</v>
      </c>
      <c r="C25" s="6">
        <f t="shared" si="19"/>
        <v>45523</v>
      </c>
      <c r="D25" s="6">
        <f t="shared" si="10"/>
        <v>45524</v>
      </c>
      <c r="E25" s="43">
        <f t="shared" si="20"/>
        <v>45525</v>
      </c>
      <c r="F25" s="6">
        <f t="shared" si="11"/>
        <v>45526</v>
      </c>
      <c r="G25" s="6">
        <f t="shared" si="12"/>
        <v>45527</v>
      </c>
      <c r="H25" s="5">
        <f t="shared" si="13"/>
        <v>45528</v>
      </c>
      <c r="I25" s="4"/>
      <c r="J25" s="35"/>
      <c r="K25" s="11"/>
      <c r="L25" s="4"/>
      <c r="M25" s="5">
        <f t="shared" si="21"/>
        <v>45704</v>
      </c>
      <c r="N25" s="33">
        <f t="shared" si="22"/>
        <v>45705</v>
      </c>
      <c r="O25" s="6">
        <f t="shared" si="14"/>
        <v>45706</v>
      </c>
      <c r="P25" s="83">
        <f t="shared" si="23"/>
        <v>45707</v>
      </c>
      <c r="Q25" s="6">
        <f t="shared" si="15"/>
        <v>45708</v>
      </c>
      <c r="R25" s="6">
        <f t="shared" si="16"/>
        <v>45709</v>
      </c>
      <c r="S25" s="5">
        <f t="shared" si="17"/>
        <v>45710</v>
      </c>
      <c r="T25" s="4"/>
      <c r="U25" s="35"/>
      <c r="V25" s="11"/>
      <c r="X25" s="98"/>
    </row>
    <row r="26" spans="2:24" s="1" customFormat="1" ht="15" customHeight="1" x14ac:dyDescent="0.2">
      <c r="B26" s="5">
        <f t="shared" si="18"/>
        <v>45529</v>
      </c>
      <c r="C26" s="6">
        <f t="shared" si="19"/>
        <v>45530</v>
      </c>
      <c r="D26" s="6">
        <f t="shared" si="10"/>
        <v>45531</v>
      </c>
      <c r="E26" s="43">
        <f t="shared" si="20"/>
        <v>45532</v>
      </c>
      <c r="F26" s="6">
        <f t="shared" si="11"/>
        <v>45533</v>
      </c>
      <c r="G26" s="6">
        <f t="shared" si="12"/>
        <v>45534</v>
      </c>
      <c r="H26" s="5">
        <f t="shared" si="13"/>
        <v>45535</v>
      </c>
      <c r="I26" s="4"/>
      <c r="J26" s="35"/>
      <c r="K26" s="11"/>
      <c r="L26" s="4"/>
      <c r="M26" s="5">
        <f t="shared" si="21"/>
        <v>45711</v>
      </c>
      <c r="N26" s="6">
        <f t="shared" si="22"/>
        <v>45712</v>
      </c>
      <c r="O26" s="6">
        <f t="shared" si="14"/>
        <v>45713</v>
      </c>
      <c r="P26" s="43">
        <f>IF(O26="",IF(WEEKDAY(M24,1)=MOD(startday+2,7)+1,M24,""),O26+1)</f>
        <v>45714</v>
      </c>
      <c r="Q26" s="6">
        <f t="shared" si="15"/>
        <v>45715</v>
      </c>
      <c r="R26" s="6">
        <f t="shared" si="16"/>
        <v>45716</v>
      </c>
      <c r="S26" s="5" t="str">
        <f t="shared" si="17"/>
        <v/>
      </c>
      <c r="T26" s="4"/>
      <c r="U26" s="35"/>
      <c r="V26" s="11"/>
      <c r="X26" s="98"/>
    </row>
    <row r="27" spans="2:24" s="1" customFormat="1" ht="15" customHeight="1" x14ac:dyDescent="0.2">
      <c r="B27" s="5" t="str">
        <f t="shared" si="18"/>
        <v/>
      </c>
      <c r="C27" s="6" t="str">
        <f t="shared" si="19"/>
        <v/>
      </c>
      <c r="D27" s="6" t="str">
        <f t="shared" si="10"/>
        <v/>
      </c>
      <c r="E27" s="6" t="str">
        <f t="shared" si="20"/>
        <v/>
      </c>
      <c r="F27" s="6" t="str">
        <f t="shared" si="11"/>
        <v/>
      </c>
      <c r="G27" s="6" t="str">
        <f t="shared" si="12"/>
        <v/>
      </c>
      <c r="H27" s="5" t="str">
        <f t="shared" si="13"/>
        <v/>
      </c>
      <c r="I27" s="4"/>
      <c r="J27" s="35"/>
      <c r="K27" s="51" t="s">
        <v>71</v>
      </c>
      <c r="L27" s="4"/>
      <c r="M27" s="5" t="str">
        <f t="shared" si="21"/>
        <v/>
      </c>
      <c r="N27" s="6" t="str">
        <f t="shared" si="22"/>
        <v/>
      </c>
      <c r="O27" s="6" t="str">
        <f t="shared" si="14"/>
        <v/>
      </c>
      <c r="P27" s="6" t="str">
        <f t="shared" si="23"/>
        <v/>
      </c>
      <c r="Q27" s="6" t="str">
        <f t="shared" si="15"/>
        <v/>
      </c>
      <c r="R27" s="6" t="str">
        <f t="shared" si="16"/>
        <v/>
      </c>
      <c r="S27" s="5" t="str">
        <f t="shared" si="17"/>
        <v/>
      </c>
      <c r="T27" s="4"/>
      <c r="U27" s="35"/>
      <c r="V27" s="51" t="s">
        <v>91</v>
      </c>
      <c r="X27" s="13"/>
    </row>
    <row r="28" spans="2:24" s="1" customFormat="1" ht="4.95" customHeight="1" x14ac:dyDescent="0.2">
      <c r="B28" s="4"/>
      <c r="C28" s="4"/>
      <c r="D28" s="4"/>
      <c r="E28" s="4"/>
      <c r="F28" s="4"/>
      <c r="G28" s="4"/>
      <c r="H28" s="4"/>
      <c r="I28" s="4"/>
      <c r="J28" s="7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X28" s="13"/>
    </row>
    <row r="29" spans="2:24" s="3" customFormat="1" ht="10.95" customHeight="1" x14ac:dyDescent="0.25">
      <c r="B29" s="99">
        <f>DATE(year,9,1)</f>
        <v>45536</v>
      </c>
      <c r="C29" s="100"/>
      <c r="D29" s="100"/>
      <c r="E29" s="100"/>
      <c r="F29" s="100"/>
      <c r="G29" s="100"/>
      <c r="H29" s="100"/>
      <c r="I29" s="4"/>
      <c r="J29" s="96" t="s">
        <v>2</v>
      </c>
      <c r="K29" s="96"/>
      <c r="L29" s="4"/>
      <c r="M29" s="99">
        <f>DATE(year+1,3,1)</f>
        <v>45717</v>
      </c>
      <c r="N29" s="100"/>
      <c r="O29" s="100"/>
      <c r="P29" s="100"/>
      <c r="Q29" s="100"/>
      <c r="R29" s="100"/>
      <c r="S29" s="100"/>
      <c r="T29" s="4"/>
      <c r="U29" s="96" t="s">
        <v>8</v>
      </c>
      <c r="V29" s="96"/>
      <c r="X29" s="13"/>
    </row>
    <row r="30" spans="2:24" s="1" customFormat="1" ht="10.95" customHeight="1" x14ac:dyDescent="0.2">
      <c r="B30" s="8" t="str">
        <f>CHOOSE(1+MOD(startday+1-2,7),"Su","M","Tu","W","Th","F","Sa")</f>
        <v>Su</v>
      </c>
      <c r="C30" s="9" t="str">
        <f>CHOOSE(1+MOD(startday+2-2,7),"Su","M","Tu","W","Th","F","Sa")</f>
        <v>M</v>
      </c>
      <c r="D30" s="9" t="str">
        <f>CHOOSE(1+MOD(startday+3-2,7),"Su","M","Tu","W","Th","F","Sa")</f>
        <v>Tu</v>
      </c>
      <c r="E30" s="9" t="str">
        <f>CHOOSE(1+MOD(startday+4-2,7),"Su","M","Tu","W","Th","F","Sa")</f>
        <v>W</v>
      </c>
      <c r="F30" s="9" t="str">
        <f>CHOOSE(1+MOD(startday+5-2,7),"Su","M","Tu","W","Th","F","Sa")</f>
        <v>Th</v>
      </c>
      <c r="G30" s="9" t="str">
        <f>CHOOSE(1+MOD(startday+6-2,7),"Su","M","Tu","W","Th","F","Sa")</f>
        <v>F</v>
      </c>
      <c r="H30" s="8" t="str">
        <f>CHOOSE(1+MOD(startday+7-2,7),"Su","M","Tu","W","Th","F","Sa")</f>
        <v>Sa</v>
      </c>
      <c r="I30" s="4"/>
      <c r="J30" s="10">
        <v>2</v>
      </c>
      <c r="K30" s="11" t="s">
        <v>58</v>
      </c>
      <c r="L30" s="4"/>
      <c r="M30" s="8" t="str">
        <f>CHOOSE(1+MOD(startday+1-2,7),"Su","M","Tu","W","Th","F","Sa")</f>
        <v>Su</v>
      </c>
      <c r="N30" s="9" t="str">
        <f>CHOOSE(1+MOD(startday+2-2,7),"Su","M","Tu","W","Th","F","Sa")</f>
        <v>M</v>
      </c>
      <c r="O30" s="9" t="str">
        <f>CHOOSE(1+MOD(startday+3-2,7),"Su","M","Tu","W","Th","F","Sa")</f>
        <v>Tu</v>
      </c>
      <c r="P30" s="9" t="str">
        <f>CHOOSE(1+MOD(startday+4-2,7),"Su","M","Tu","W","Th","F","Sa")</f>
        <v>W</v>
      </c>
      <c r="Q30" s="9" t="str">
        <f>CHOOSE(1+MOD(startday+5-2,7),"Su","M","Tu","W","Th","F","Sa")</f>
        <v>Th</v>
      </c>
      <c r="R30" s="9" t="str">
        <f>CHOOSE(1+MOD(startday+6-2,7),"Su","M","Tu","W","Th","F","Sa")</f>
        <v>F</v>
      </c>
      <c r="S30" s="8" t="str">
        <f>CHOOSE(1+MOD(startday+7-2,7),"Su","M","Tu","W","Th","F","Sa")</f>
        <v>Sa</v>
      </c>
      <c r="T30" s="4"/>
      <c r="U30" s="10">
        <v>12</v>
      </c>
      <c r="V30" s="11" t="s">
        <v>98</v>
      </c>
      <c r="W30" s="4"/>
      <c r="X30" s="13"/>
    </row>
    <row r="31" spans="2:24" s="1" customFormat="1" ht="15" customHeight="1" x14ac:dyDescent="0.2">
      <c r="B31" s="5">
        <f>IF(WEEKDAY(B29,1)=startday,B29,"")</f>
        <v>45536</v>
      </c>
      <c r="C31" s="33">
        <f>IF(B31="","",IF(MONTH(B31+1)&lt;&gt;MONTH(B31),"",B31+1))</f>
        <v>45537</v>
      </c>
      <c r="D31" s="6">
        <f>IF(C31="",IF(WEEKDAY(B29,1)=MOD(startday+1,7)+1,B29,""),C31+1)</f>
        <v>45538</v>
      </c>
      <c r="E31" s="80">
        <f>IF(D31="","",IF(MONTH(D31+1)&lt;&gt;MONTH(D31),"",D31+1))</f>
        <v>45539</v>
      </c>
      <c r="F31" s="6">
        <f>IF(E31="",IF(WEEKDAY(B29,1)=MOD(startday+3,7)+1,B29,""),E31+1)</f>
        <v>45540</v>
      </c>
      <c r="G31" s="6">
        <f>IF(F31="",IF(WEEKDAY(B29,1)=MOD(startday+4,7)+1,B29,""),F31+1)</f>
        <v>45541</v>
      </c>
      <c r="H31" s="5">
        <f>IF(G31="",IF(WEEKDAY(B29,1)=MOD(startday+5,7)+1,B29,""),G31+1)</f>
        <v>45542</v>
      </c>
      <c r="I31" s="4"/>
      <c r="J31" s="35">
        <v>18</v>
      </c>
      <c r="K31" s="11" t="s">
        <v>84</v>
      </c>
      <c r="L31" s="4"/>
      <c r="M31" s="5" t="str">
        <f>IF(WEEKDAY(M29,1)=startday,M29,"")</f>
        <v/>
      </c>
      <c r="N31" s="6" t="str">
        <f>IF(M31="",IF(WEEKDAY(M29,1)=MOD(startday,7)+1,M29,""),M31+1)</f>
        <v/>
      </c>
      <c r="O31" s="6" t="str">
        <f>IF(N31="",IF(WEEKDAY(M29,1)=MOD(startday+1,7)+1,M29,""),N31+1)</f>
        <v/>
      </c>
      <c r="P31" s="6" t="str">
        <f>IF(O31="",IF(WEEKDAY(M29,1)=MOD(startday+2,7)+1,M29,""),O31+1)</f>
        <v/>
      </c>
      <c r="Q31" s="40" t="str">
        <f>IF(P31="",IF(WEEKDAY(M29,1)=MOD(startday+3,7)+1,M29,""),P31+1)</f>
        <v/>
      </c>
      <c r="R31" s="40" t="str">
        <f>IF(Q31="",IF(WEEKDAY(M29,1)=MOD(startday+4,7)+1,M29,""),Q31+1)</f>
        <v/>
      </c>
      <c r="S31" s="5">
        <f>IF(R31="",IF(WEEKDAY(M29,1)=MOD(startday+5,7)+1,M29,""),R31+1)</f>
        <v>45717</v>
      </c>
      <c r="T31" s="4"/>
      <c r="U31" s="10">
        <v>13</v>
      </c>
      <c r="V31" s="11" t="s">
        <v>39</v>
      </c>
      <c r="X31" s="98" t="s">
        <v>12</v>
      </c>
    </row>
    <row r="32" spans="2:24" s="1" customFormat="1" ht="15" customHeight="1" x14ac:dyDescent="0.2">
      <c r="B32" s="5">
        <f>IF(H31="","",IF(MONTH(H31+1)&lt;&gt;MONTH(H31),"",H31+1))</f>
        <v>45543</v>
      </c>
      <c r="C32" s="81">
        <f>IF(B32="","",IF(MONTH(B32+1)&lt;&gt;MONTH(B32),"",B32+1))</f>
        <v>45544</v>
      </c>
      <c r="D32" s="6">
        <f t="shared" ref="D32:D36" si="24">IF(C32="","",IF(MONTH(C32+1)&lt;&gt;MONTH(C32),"",C32+1))</f>
        <v>45545</v>
      </c>
      <c r="E32" s="43">
        <f>IF(D32="","",IF(MONTH(D32+1)&lt;&gt;MONTH(D32),"",D32+1))</f>
        <v>45546</v>
      </c>
      <c r="F32" s="6">
        <f t="shared" ref="E32:F36" si="25">IF(E32="","",IF(MONTH(E32+1)&lt;&gt;MONTH(E32),"",E32+1))</f>
        <v>45547</v>
      </c>
      <c r="G32" s="6">
        <f t="shared" ref="G32:G36" si="26">IF(F32="","",IF(MONTH(F32+1)&lt;&gt;MONTH(F32),"",F32+1))</f>
        <v>45548</v>
      </c>
      <c r="H32" s="5">
        <f t="shared" ref="H32:H36" si="27">IF(G32="","",IF(MONTH(G32+1)&lt;&gt;MONTH(G32),"",G32+1))</f>
        <v>45549</v>
      </c>
      <c r="I32" s="4"/>
      <c r="J32" s="35"/>
      <c r="K32" s="89" t="s">
        <v>88</v>
      </c>
      <c r="L32" s="4"/>
      <c r="M32" s="5">
        <f>IF(S31="","",IF(MONTH(S31+1)&lt;&gt;MONTH(S31),"",S31+1))</f>
        <v>45718</v>
      </c>
      <c r="N32" s="6">
        <f>IF(M32="","",IF(MONTH(M32+1)&lt;&gt;MONTH(M32),"",M32+1))</f>
        <v>45719</v>
      </c>
      <c r="O32" s="6">
        <f t="shared" ref="O32:P36" si="28">IF(N32="","",IF(MONTH(N32+1)&lt;&gt;MONTH(N32),"",N32+1))</f>
        <v>45720</v>
      </c>
      <c r="P32" s="80">
        <f>IF(O32="","",IF(MONTH(O32+1)&lt;&gt;MONTH(O32),"",O32+1))</f>
        <v>45721</v>
      </c>
      <c r="Q32" s="6">
        <f t="shared" ref="Q32:Q36" si="29">IF(P32="","",IF(MONTH(P32+1)&lt;&gt;MONTH(P32),"",P32+1))</f>
        <v>45722</v>
      </c>
      <c r="R32" s="6">
        <f t="shared" ref="R32:R36" si="30">IF(Q32="","",IF(MONTH(Q32+1)&lt;&gt;MONTH(Q32),"",Q32+1))</f>
        <v>45723</v>
      </c>
      <c r="S32" s="36">
        <f t="shared" ref="S32:S36" si="31">IF(R32="","",IF(MONTH(R32+1)&lt;&gt;MONTH(R32),"",R32+1))</f>
        <v>45724</v>
      </c>
      <c r="T32" s="4"/>
      <c r="U32" s="10">
        <v>14</v>
      </c>
      <c r="V32" s="11" t="s">
        <v>95</v>
      </c>
      <c r="X32" s="98"/>
    </row>
    <row r="33" spans="2:24" s="1" customFormat="1" ht="15" customHeight="1" x14ac:dyDescent="0.2">
      <c r="B33" s="5">
        <f t="shared" ref="B33:B36" si="32">IF(H32="","",IF(MONTH(H32+1)&lt;&gt;MONTH(H32),"",H32+1))</f>
        <v>45550</v>
      </c>
      <c r="C33" s="6">
        <f t="shared" ref="C33:C36" si="33">IF(B33="","",IF(MONTH(B33+1)&lt;&gt;MONTH(B33),"",B33+1))</f>
        <v>45551</v>
      </c>
      <c r="D33" s="6">
        <f t="shared" si="24"/>
        <v>45552</v>
      </c>
      <c r="E33" s="83">
        <f t="shared" ref="E33:E36" si="34">IF(D33="","",IF(MONTH(D33+1)&lt;&gt;MONTH(D33),"",D33+1))</f>
        <v>45553</v>
      </c>
      <c r="F33" s="6">
        <f t="shared" si="25"/>
        <v>45554</v>
      </c>
      <c r="G33" s="6">
        <f t="shared" si="26"/>
        <v>45555</v>
      </c>
      <c r="H33" s="5">
        <f t="shared" si="27"/>
        <v>45556</v>
      </c>
      <c r="I33" s="4"/>
      <c r="J33" s="35"/>
      <c r="K33" s="11"/>
      <c r="L33" s="4"/>
      <c r="M33" s="5">
        <f t="shared" ref="M33:M36" si="35">IF(S32="","",IF(MONTH(S32+1)&lt;&gt;MONTH(S32),"",S32+1))</f>
        <v>45725</v>
      </c>
      <c r="N33" s="6">
        <f t="shared" ref="N33:N36" si="36">IF(M33="","",IF(MONTH(M33+1)&lt;&gt;MONTH(M33),"",M33+1))</f>
        <v>45726</v>
      </c>
      <c r="O33" s="6">
        <f t="shared" si="28"/>
        <v>45727</v>
      </c>
      <c r="P33" s="80">
        <f>IF(O33="","",IF(MONTH(O33+1)&lt;&gt;MONTH(O33),"",O33+1))</f>
        <v>45728</v>
      </c>
      <c r="Q33" s="91">
        <f t="shared" si="29"/>
        <v>45729</v>
      </c>
      <c r="R33" s="57">
        <f t="shared" si="30"/>
        <v>45730</v>
      </c>
      <c r="S33" s="5">
        <f t="shared" si="31"/>
        <v>45731</v>
      </c>
      <c r="T33" s="4"/>
      <c r="U33" s="10"/>
      <c r="V33" s="89" t="s">
        <v>94</v>
      </c>
      <c r="X33" s="98"/>
    </row>
    <row r="34" spans="2:24" s="1" customFormat="1" ht="15" customHeight="1" x14ac:dyDescent="0.2">
      <c r="B34" s="5">
        <f t="shared" si="32"/>
        <v>45557</v>
      </c>
      <c r="C34" s="6">
        <f t="shared" si="33"/>
        <v>45558</v>
      </c>
      <c r="D34" s="6">
        <f t="shared" si="24"/>
        <v>45559</v>
      </c>
      <c r="E34" s="43">
        <f t="shared" si="34"/>
        <v>45560</v>
      </c>
      <c r="F34" s="6">
        <f t="shared" si="25"/>
        <v>45561</v>
      </c>
      <c r="G34" s="6">
        <f t="shared" si="26"/>
        <v>45562</v>
      </c>
      <c r="H34" s="5">
        <f t="shared" si="27"/>
        <v>45563</v>
      </c>
      <c r="I34" s="4"/>
      <c r="J34" s="35"/>
      <c r="K34" s="11"/>
      <c r="L34" s="4"/>
      <c r="M34" s="5">
        <f t="shared" si="35"/>
        <v>45732</v>
      </c>
      <c r="N34" s="33">
        <f t="shared" si="36"/>
        <v>45733</v>
      </c>
      <c r="O34" s="33">
        <f t="shared" si="28"/>
        <v>45734</v>
      </c>
      <c r="P34" s="33">
        <f t="shared" si="28"/>
        <v>45735</v>
      </c>
      <c r="Q34" s="33">
        <f t="shared" si="29"/>
        <v>45736</v>
      </c>
      <c r="R34" s="33">
        <f t="shared" si="30"/>
        <v>45737</v>
      </c>
      <c r="S34" s="5">
        <f t="shared" si="31"/>
        <v>45738</v>
      </c>
      <c r="T34" s="4"/>
      <c r="U34" s="10"/>
      <c r="V34" s="11" t="s">
        <v>63</v>
      </c>
      <c r="X34" s="98"/>
    </row>
    <row r="35" spans="2:24" s="1" customFormat="1" ht="15" customHeight="1" x14ac:dyDescent="0.2">
      <c r="B35" s="5">
        <f t="shared" si="32"/>
        <v>45564</v>
      </c>
      <c r="C35" s="6">
        <f t="shared" si="33"/>
        <v>45565</v>
      </c>
      <c r="D35" s="6" t="str">
        <f t="shared" si="24"/>
        <v/>
      </c>
      <c r="E35" s="6" t="str">
        <f t="shared" si="25"/>
        <v/>
      </c>
      <c r="F35" s="6" t="str">
        <f t="shared" si="25"/>
        <v/>
      </c>
      <c r="G35" s="6" t="str">
        <f t="shared" si="26"/>
        <v/>
      </c>
      <c r="H35" s="5" t="str">
        <f t="shared" si="27"/>
        <v/>
      </c>
      <c r="I35" s="4"/>
      <c r="J35" s="35"/>
      <c r="K35" s="11"/>
      <c r="L35" s="4"/>
      <c r="M35" s="5">
        <f t="shared" si="35"/>
        <v>45739</v>
      </c>
      <c r="N35" s="6">
        <f t="shared" si="36"/>
        <v>45740</v>
      </c>
      <c r="O35" s="6">
        <f t="shared" si="28"/>
        <v>45741</v>
      </c>
      <c r="P35" s="43">
        <f t="shared" ref="P35:P36" si="37">IF(O35="","",IF(MONTH(O35+1)&lt;&gt;MONTH(O35),"",O35+1))</f>
        <v>45742</v>
      </c>
      <c r="Q35" s="6">
        <f t="shared" si="29"/>
        <v>45743</v>
      </c>
      <c r="R35" s="6">
        <f t="shared" si="30"/>
        <v>45744</v>
      </c>
      <c r="S35" s="5">
        <f t="shared" si="31"/>
        <v>45745</v>
      </c>
      <c r="T35" s="4"/>
      <c r="U35" s="10" t="s">
        <v>97</v>
      </c>
      <c r="V35" s="11" t="s">
        <v>42</v>
      </c>
      <c r="X35" s="98"/>
    </row>
    <row r="36" spans="2:24" s="1" customFormat="1" ht="15" customHeight="1" x14ac:dyDescent="0.2">
      <c r="B36" s="5" t="str">
        <f t="shared" si="32"/>
        <v/>
      </c>
      <c r="C36" s="6" t="str">
        <f t="shared" si="33"/>
        <v/>
      </c>
      <c r="D36" s="6" t="str">
        <f t="shared" si="24"/>
        <v/>
      </c>
      <c r="E36" s="6" t="str">
        <f t="shared" si="34"/>
        <v/>
      </c>
      <c r="F36" s="6" t="str">
        <f t="shared" si="25"/>
        <v/>
      </c>
      <c r="G36" s="6" t="str">
        <f t="shared" si="26"/>
        <v/>
      </c>
      <c r="H36" s="5" t="str">
        <f t="shared" si="27"/>
        <v/>
      </c>
      <c r="I36" s="4"/>
      <c r="J36" s="35"/>
      <c r="K36" s="51" t="s">
        <v>62</v>
      </c>
      <c r="L36" s="4"/>
      <c r="M36" s="5">
        <f t="shared" si="35"/>
        <v>45746</v>
      </c>
      <c r="N36" s="6">
        <f t="shared" si="36"/>
        <v>45747</v>
      </c>
      <c r="O36" s="6" t="str">
        <f t="shared" si="28"/>
        <v/>
      </c>
      <c r="P36" s="6" t="str">
        <f t="shared" si="37"/>
        <v/>
      </c>
      <c r="Q36" s="6" t="str">
        <f t="shared" si="29"/>
        <v/>
      </c>
      <c r="R36" s="6" t="str">
        <f t="shared" si="30"/>
        <v/>
      </c>
      <c r="S36" s="5" t="str">
        <f t="shared" si="31"/>
        <v/>
      </c>
      <c r="T36" s="4"/>
      <c r="U36" s="35"/>
      <c r="V36" s="51" t="s">
        <v>92</v>
      </c>
      <c r="X36" s="13"/>
    </row>
    <row r="37" spans="2:24" s="1" customFormat="1" ht="4.95" customHeight="1" x14ac:dyDescent="0.2">
      <c r="B37" s="4"/>
      <c r="C37" s="4"/>
      <c r="D37" s="4"/>
      <c r="E37" s="4"/>
      <c r="F37" s="4"/>
      <c r="G37" s="4"/>
      <c r="H37" s="4"/>
      <c r="I37" s="4"/>
      <c r="J37" s="7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X37" s="13"/>
    </row>
    <row r="38" spans="2:24" s="3" customFormat="1" ht="10.95" customHeight="1" x14ac:dyDescent="0.25">
      <c r="B38" s="99">
        <f>DATE(year,10,1)</f>
        <v>45566</v>
      </c>
      <c r="C38" s="100"/>
      <c r="D38" s="100"/>
      <c r="E38" s="100"/>
      <c r="F38" s="100"/>
      <c r="G38" s="100"/>
      <c r="H38" s="100"/>
      <c r="I38" s="4"/>
      <c r="J38" s="96" t="s">
        <v>3</v>
      </c>
      <c r="K38" s="96"/>
      <c r="L38" s="4"/>
      <c r="M38" s="99">
        <f>DATE(year+1,4,1)</f>
        <v>45748</v>
      </c>
      <c r="N38" s="100"/>
      <c r="O38" s="100"/>
      <c r="P38" s="100"/>
      <c r="Q38" s="100"/>
      <c r="R38" s="100"/>
      <c r="S38" s="100"/>
      <c r="T38" s="4"/>
      <c r="U38" s="96" t="s">
        <v>9</v>
      </c>
      <c r="V38" s="96"/>
      <c r="X38" s="13"/>
    </row>
    <row r="39" spans="2:24" s="1" customFormat="1" ht="10.95" customHeight="1" x14ac:dyDescent="0.2">
      <c r="B39" s="8" t="str">
        <f>CHOOSE(1+MOD(startday+1-2,7),"Su","M","Tu","W","Th","F","Sa")</f>
        <v>Su</v>
      </c>
      <c r="C39" s="9" t="str">
        <f>CHOOSE(1+MOD(startday+2-2,7),"Su","M","Tu","W","Th","F","Sa")</f>
        <v>M</v>
      </c>
      <c r="D39" s="9" t="str">
        <f>CHOOSE(1+MOD(startday+3-2,7),"Su","M","Tu","W","Th","F","Sa")</f>
        <v>Tu</v>
      </c>
      <c r="E39" s="9" t="str">
        <f>CHOOSE(1+MOD(startday+4-2,7),"Su","M","Tu","W","Th","F","Sa")</f>
        <v>W</v>
      </c>
      <c r="F39" s="9" t="str">
        <f>CHOOSE(1+MOD(startday+5-2,7),"Su","M","Tu","W","Th","F","Sa")</f>
        <v>Th</v>
      </c>
      <c r="G39" s="9" t="str">
        <f>CHOOSE(1+MOD(startday+6-2,7),"Su","M","Tu","W","Th","F","Sa")</f>
        <v>F</v>
      </c>
      <c r="H39" s="8" t="str">
        <f>CHOOSE(1+MOD(startday+7-2,7),"Su","M","Tu","W","Th","F","Sa")</f>
        <v>Sa</v>
      </c>
      <c r="I39" s="4"/>
      <c r="J39" s="10">
        <v>16</v>
      </c>
      <c r="K39" s="11" t="s">
        <v>66</v>
      </c>
      <c r="L39" s="4"/>
      <c r="M39" s="8" t="str">
        <f>CHOOSE(1+MOD(startday+1-2,7),"Su","M","Tu","W","Th","F","Sa")</f>
        <v>Su</v>
      </c>
      <c r="N39" s="9" t="str">
        <f>CHOOSE(1+MOD(startday+2-2,7),"Su","M","Tu","W","Th","F","Sa")</f>
        <v>M</v>
      </c>
      <c r="O39" s="9" t="str">
        <f>CHOOSE(1+MOD(startday+3-2,7),"Su","M","Tu","W","Th","F","Sa")</f>
        <v>Tu</v>
      </c>
      <c r="P39" s="9" t="str">
        <f>CHOOSE(1+MOD(startday+4-2,7),"Su","M","Tu","W","Th","F","Sa")</f>
        <v>W</v>
      </c>
      <c r="Q39" s="9" t="str">
        <f>CHOOSE(1+MOD(startday+5-2,7),"Su","M","Tu","W","Th","F","Sa")</f>
        <v>Th</v>
      </c>
      <c r="R39" s="9" t="str">
        <f>CHOOSE(1+MOD(startday+6-2,7),"Su","M","Tu","W","Th","F","Sa")</f>
        <v>F</v>
      </c>
      <c r="S39" s="8" t="str">
        <f>CHOOSE(1+MOD(startday+7-2,7),"Su","M","Tu","W","Th","F","Sa")</f>
        <v>Sa</v>
      </c>
      <c r="T39" s="4"/>
      <c r="U39" s="10">
        <v>18</v>
      </c>
      <c r="V39" s="11" t="s">
        <v>80</v>
      </c>
      <c r="X39" s="13"/>
    </row>
    <row r="40" spans="2:24" s="1" customFormat="1" ht="15" customHeight="1" x14ac:dyDescent="0.2">
      <c r="B40" s="5" t="str">
        <f>IF(WEEKDAY(B38,1)=startday,B38,"")</f>
        <v/>
      </c>
      <c r="C40" s="6" t="str">
        <f>IF(B40="",IF(WEEKDAY(B38,1)=MOD(startday,7)+1,B38,""),B40+1)</f>
        <v/>
      </c>
      <c r="D40" s="6">
        <f>IF(C40="",IF(WEEKDAY(B38,1)=MOD(startday+1,7)+1,B38,""),C40+1)</f>
        <v>45566</v>
      </c>
      <c r="E40" s="43">
        <f t="shared" ref="E40:E45" si="38">IF(D40="","",IF(MONTH(D40+1)&lt;&gt;MONTH(D40),"",D40+1))</f>
        <v>45567</v>
      </c>
      <c r="F40" s="6">
        <f>IF(E40="",IF(WEEKDAY(B38,1)=MOD(startday+3,7)+1,B38,""),E40+1)</f>
        <v>45568</v>
      </c>
      <c r="G40" s="6">
        <f>IF(F40="",IF(WEEKDAY(B38,1)=MOD(startday+4,7)+1,B38,""),F40+1)</f>
        <v>45569</v>
      </c>
      <c r="H40" s="5">
        <f>IF(G40="",IF(WEEKDAY(B38,1)=MOD(startday+5,7)+1,B38,""),G40+1)</f>
        <v>45570</v>
      </c>
      <c r="I40" s="4"/>
      <c r="J40" s="10">
        <v>17</v>
      </c>
      <c r="K40" s="11" t="s">
        <v>39</v>
      </c>
      <c r="L40" s="4"/>
      <c r="M40" s="5" t="str">
        <f>IF(WEEKDAY(M38,1)=startday,M38,"")</f>
        <v/>
      </c>
      <c r="N40" s="6" t="str">
        <f>IF(M40="",IF(WEEKDAY(M38,1)=MOD(startday,7)+1,M38,""),M40+1)</f>
        <v/>
      </c>
      <c r="O40" s="6">
        <f>IF(N40="",IF(WEEKDAY(M38,1)=MOD(startday+1,7)+1,M38,""),N40+1)</f>
        <v>45748</v>
      </c>
      <c r="P40" s="43">
        <f t="shared" ref="P40:P45" si="39">IF(O40="","",IF(MONTH(O40+1)&lt;&gt;MONTH(O40),"",O40+1))</f>
        <v>45749</v>
      </c>
      <c r="Q40" s="6">
        <f>IF(P40="",IF(WEEKDAY(M38,1)=MOD(startday+3,7)+1,M38,""),P40+1)</f>
        <v>45750</v>
      </c>
      <c r="R40" s="6">
        <f>IF(Q40="",IF(WEEKDAY(M38,1)=MOD(startday+4,7)+1,M38,""),Q40+1)</f>
        <v>45751</v>
      </c>
      <c r="S40" s="5">
        <f>IF(R40="",IF(WEEKDAY(M38,1)=MOD(startday+5,7)+1,M38,""),R40+1)</f>
        <v>45752</v>
      </c>
      <c r="T40" s="4"/>
      <c r="U40" s="10"/>
      <c r="V40" s="11" t="s">
        <v>104</v>
      </c>
      <c r="X40" s="98" t="s">
        <v>13</v>
      </c>
    </row>
    <row r="41" spans="2:24" s="1" customFormat="1" ht="15" customHeight="1" x14ac:dyDescent="0.2">
      <c r="B41" s="5">
        <f>IF(H40="","",IF(MONTH(H40+1)&lt;&gt;MONTH(H40),"",H40+1))</f>
        <v>45571</v>
      </c>
      <c r="C41" s="6">
        <f>IF(B41="","",IF(MONTH(B41+1)&lt;&gt;MONTH(B41),"",B41+1))</f>
        <v>45572</v>
      </c>
      <c r="D41" s="6">
        <f t="shared" ref="D41:D45" si="40">IF(C41="","",IF(MONTH(C41+1)&lt;&gt;MONTH(C41),"",C41+1))</f>
        <v>45573</v>
      </c>
      <c r="E41" s="43">
        <f>IF(D41="","",IF(MONTH(D41+1)&lt;&gt;MONTH(D41),"",D41+1))</f>
        <v>45574</v>
      </c>
      <c r="F41" s="6">
        <f t="shared" ref="F41:F45" si="41">IF(E41="","",IF(MONTH(E41+1)&lt;&gt;MONTH(E41),"",E41+1))</f>
        <v>45575</v>
      </c>
      <c r="G41" s="6">
        <f t="shared" ref="G41:G45" si="42">IF(F41="","",IF(MONTH(F41+1)&lt;&gt;MONTH(F41),"",F41+1))</f>
        <v>45576</v>
      </c>
      <c r="H41" s="5">
        <f t="shared" ref="H41:H45" si="43">IF(G41="","",IF(MONTH(G41+1)&lt;&gt;MONTH(G41),"",G41+1))</f>
        <v>45577</v>
      </c>
      <c r="I41" s="4"/>
      <c r="J41" s="10">
        <v>18</v>
      </c>
      <c r="K41" s="11" t="s">
        <v>80</v>
      </c>
      <c r="L41" s="4"/>
      <c r="M41" s="5">
        <f>IF(S40="","",IF(MONTH(S40+1)&lt;&gt;MONTH(S40),"",S40+1))</f>
        <v>45753</v>
      </c>
      <c r="N41" s="6">
        <f>IF(M41="","",IF(MONTH(M41+1)&lt;&gt;MONTH(M41),"",M41+1))</f>
        <v>45754</v>
      </c>
      <c r="O41" s="6">
        <f t="shared" ref="O41:O45" si="44">IF(N41="","",IF(MONTH(N41+1)&lt;&gt;MONTH(N41),"",N41+1))</f>
        <v>45755</v>
      </c>
      <c r="P41" s="43">
        <f>IF(O41="","",IF(MONTH(O41+1)&lt;&gt;MONTH(O41),"",O41+1))</f>
        <v>45756</v>
      </c>
      <c r="Q41" s="6">
        <f t="shared" ref="Q41:Q45" si="45">IF(P41="","",IF(MONTH(P41+1)&lt;&gt;MONTH(P41),"",P41+1))</f>
        <v>45757</v>
      </c>
      <c r="R41" s="81">
        <f t="shared" ref="R41:R45" si="46">IF(Q41="","",IF(MONTH(Q41+1)&lt;&gt;MONTH(Q41),"",Q41+1))</f>
        <v>45758</v>
      </c>
      <c r="S41" s="5">
        <f t="shared" ref="S41:S45" si="47">IF(R41="","",IF(MONTH(R41+1)&lt;&gt;MONTH(R41),"",R41+1))</f>
        <v>45759</v>
      </c>
      <c r="T41" s="4"/>
      <c r="U41" s="35"/>
      <c r="V41" s="11"/>
      <c r="X41" s="98"/>
    </row>
    <row r="42" spans="2:24" s="1" customFormat="1" ht="15" customHeight="1" x14ac:dyDescent="0.2">
      <c r="B42" s="5">
        <f t="shared" ref="B42:B45" si="48">IF(H41="","",IF(MONTH(H41+1)&lt;&gt;MONTH(H41),"",H41+1))</f>
        <v>45578</v>
      </c>
      <c r="C42" s="6">
        <f t="shared" ref="C42:C45" si="49">IF(B42="","",IF(MONTH(B42+1)&lt;&gt;MONTH(B42),"",B42+1))</f>
        <v>45579</v>
      </c>
      <c r="D42" s="6">
        <f t="shared" si="40"/>
        <v>45580</v>
      </c>
      <c r="E42" s="80">
        <f t="shared" si="38"/>
        <v>45581</v>
      </c>
      <c r="F42" s="90">
        <f t="shared" si="41"/>
        <v>45582</v>
      </c>
      <c r="G42" s="84">
        <f>IF(F42="","",IF(MONTH(F42+1)&lt;&gt;MONTH(F42),"",F42+1))</f>
        <v>45583</v>
      </c>
      <c r="H42" s="5">
        <f t="shared" si="43"/>
        <v>45584</v>
      </c>
      <c r="I42" s="4"/>
      <c r="J42" s="35"/>
      <c r="K42" s="11" t="s">
        <v>78</v>
      </c>
      <c r="L42" s="4"/>
      <c r="M42" s="5">
        <f t="shared" ref="M42:M45" si="50">IF(S41="","",IF(MONTH(S41+1)&lt;&gt;MONTH(S41),"",S41+1))</f>
        <v>45760</v>
      </c>
      <c r="N42" s="6">
        <f t="shared" ref="N42:N45" si="51">IF(M42="","",IF(MONTH(M42+1)&lt;&gt;MONTH(M42),"",M42+1))</f>
        <v>45761</v>
      </c>
      <c r="O42" s="6">
        <f t="shared" si="44"/>
        <v>45762</v>
      </c>
      <c r="P42" s="43">
        <f t="shared" si="39"/>
        <v>45763</v>
      </c>
      <c r="Q42" s="6">
        <f t="shared" si="45"/>
        <v>45764</v>
      </c>
      <c r="R42" s="84">
        <f t="shared" si="46"/>
        <v>45765</v>
      </c>
      <c r="S42" s="5">
        <f t="shared" si="47"/>
        <v>45766</v>
      </c>
      <c r="T42" s="4"/>
      <c r="U42" s="35"/>
      <c r="V42" s="11"/>
      <c r="X42" s="98"/>
    </row>
    <row r="43" spans="2:24" s="1" customFormat="1" ht="15" customHeight="1" x14ac:dyDescent="0.2">
      <c r="B43" s="5">
        <f t="shared" si="48"/>
        <v>45585</v>
      </c>
      <c r="C43" s="6">
        <f t="shared" si="49"/>
        <v>45586</v>
      </c>
      <c r="D43" s="6">
        <f t="shared" si="40"/>
        <v>45587</v>
      </c>
      <c r="E43" s="43">
        <f t="shared" si="38"/>
        <v>45588</v>
      </c>
      <c r="F43" s="6">
        <f t="shared" si="41"/>
        <v>45589</v>
      </c>
      <c r="G43" s="6">
        <f t="shared" si="42"/>
        <v>45590</v>
      </c>
      <c r="H43" s="5">
        <f t="shared" si="43"/>
        <v>45591</v>
      </c>
      <c r="I43" s="4"/>
      <c r="J43" s="35"/>
      <c r="K43" s="11" t="s">
        <v>79</v>
      </c>
      <c r="L43" s="4"/>
      <c r="M43" s="5">
        <f t="shared" si="50"/>
        <v>45767</v>
      </c>
      <c r="N43" s="6">
        <f t="shared" si="51"/>
        <v>45768</v>
      </c>
      <c r="O43" s="6">
        <f t="shared" si="44"/>
        <v>45769</v>
      </c>
      <c r="P43" s="43">
        <f t="shared" si="39"/>
        <v>45770</v>
      </c>
      <c r="Q43" s="6">
        <f t="shared" si="45"/>
        <v>45771</v>
      </c>
      <c r="R43" s="6">
        <f t="shared" si="46"/>
        <v>45772</v>
      </c>
      <c r="S43" s="5">
        <f t="shared" si="47"/>
        <v>45773</v>
      </c>
      <c r="T43" s="4"/>
      <c r="U43" s="35"/>
      <c r="V43" s="11"/>
      <c r="X43" s="98"/>
    </row>
    <row r="44" spans="2:24" s="1" customFormat="1" ht="15" customHeight="1" x14ac:dyDescent="0.2">
      <c r="B44" s="5">
        <f t="shared" si="48"/>
        <v>45592</v>
      </c>
      <c r="C44" s="6">
        <f t="shared" si="49"/>
        <v>45593</v>
      </c>
      <c r="D44" s="6">
        <f t="shared" si="40"/>
        <v>45594</v>
      </c>
      <c r="E44" s="80">
        <f>IF(D44="","",IF(MONTH(D44+1)&lt;&gt;MONTH(D44),"",D44+1))</f>
        <v>45595</v>
      </c>
      <c r="F44" s="6">
        <f t="shared" si="41"/>
        <v>45596</v>
      </c>
      <c r="G44" s="6" t="str">
        <f t="shared" si="42"/>
        <v/>
      </c>
      <c r="H44" s="5" t="str">
        <f t="shared" si="43"/>
        <v/>
      </c>
      <c r="I44" s="4"/>
      <c r="J44" s="35"/>
      <c r="K44" s="11"/>
      <c r="L44" s="4"/>
      <c r="M44" s="5">
        <f t="shared" si="50"/>
        <v>45774</v>
      </c>
      <c r="N44" s="6">
        <f t="shared" si="51"/>
        <v>45775</v>
      </c>
      <c r="O44" s="6">
        <f t="shared" si="44"/>
        <v>45776</v>
      </c>
      <c r="P44" s="43">
        <f>IF(O44="","",IF(MONTH(O44+1)&lt;&gt;MONTH(O44),"",O44+1))</f>
        <v>45777</v>
      </c>
      <c r="Q44" s="6" t="str">
        <f t="shared" si="45"/>
        <v/>
      </c>
      <c r="R44" s="6" t="str">
        <f t="shared" si="46"/>
        <v/>
      </c>
      <c r="S44" s="5" t="str">
        <f t="shared" si="47"/>
        <v/>
      </c>
      <c r="T44" s="4"/>
      <c r="U44" s="35"/>
      <c r="V44" s="11"/>
      <c r="X44" s="98"/>
    </row>
    <row r="45" spans="2:24" s="1" customFormat="1" ht="15" customHeight="1" x14ac:dyDescent="0.2">
      <c r="B45" s="5" t="str">
        <f t="shared" si="48"/>
        <v/>
      </c>
      <c r="C45" s="6" t="str">
        <f t="shared" si="49"/>
        <v/>
      </c>
      <c r="D45" s="6" t="str">
        <f t="shared" si="40"/>
        <v/>
      </c>
      <c r="E45" s="6" t="str">
        <f t="shared" si="38"/>
        <v/>
      </c>
      <c r="F45" s="6" t="str">
        <f t="shared" si="41"/>
        <v/>
      </c>
      <c r="G45" s="6" t="str">
        <f t="shared" si="42"/>
        <v/>
      </c>
      <c r="H45" s="5" t="str">
        <f t="shared" si="43"/>
        <v/>
      </c>
      <c r="I45" s="4"/>
      <c r="J45" s="35"/>
      <c r="K45" s="51" t="s">
        <v>89</v>
      </c>
      <c r="L45" s="4"/>
      <c r="M45" s="5" t="str">
        <f t="shared" si="50"/>
        <v/>
      </c>
      <c r="N45" s="6" t="str">
        <f t="shared" si="51"/>
        <v/>
      </c>
      <c r="O45" s="6" t="str">
        <f t="shared" si="44"/>
        <v/>
      </c>
      <c r="P45" s="6" t="str">
        <f t="shared" si="39"/>
        <v/>
      </c>
      <c r="Q45" s="6" t="str">
        <f t="shared" si="45"/>
        <v/>
      </c>
      <c r="R45" s="6" t="str">
        <f t="shared" si="46"/>
        <v/>
      </c>
      <c r="S45" s="5" t="str">
        <f t="shared" si="47"/>
        <v/>
      </c>
      <c r="T45" s="4"/>
      <c r="U45" s="35"/>
      <c r="V45" s="51" t="s">
        <v>83</v>
      </c>
      <c r="X45" s="13"/>
    </row>
    <row r="46" spans="2:24" s="1" customFormat="1" ht="4.2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13"/>
    </row>
    <row r="47" spans="2:24" s="3" customFormat="1" ht="10.95" customHeight="1" x14ac:dyDescent="0.25">
      <c r="B47" s="99">
        <f>DATE(year,11,1)</f>
        <v>45597</v>
      </c>
      <c r="C47" s="100"/>
      <c r="D47" s="100"/>
      <c r="E47" s="100"/>
      <c r="F47" s="100"/>
      <c r="G47" s="100"/>
      <c r="H47" s="100"/>
      <c r="I47" s="4"/>
      <c r="J47" s="96" t="s">
        <v>4</v>
      </c>
      <c r="K47" s="96"/>
      <c r="L47" s="4"/>
      <c r="M47" s="99">
        <f>DATE(year+1,5,1)</f>
        <v>45778</v>
      </c>
      <c r="N47" s="100"/>
      <c r="O47" s="100"/>
      <c r="P47" s="100"/>
      <c r="Q47" s="100"/>
      <c r="R47" s="100"/>
      <c r="S47" s="100"/>
      <c r="T47" s="4"/>
      <c r="U47" s="97" t="s">
        <v>10</v>
      </c>
      <c r="V47" s="97"/>
      <c r="X47" s="98" t="s">
        <v>14</v>
      </c>
    </row>
    <row r="48" spans="2:24" s="1" customFormat="1" ht="10.95" customHeight="1" x14ac:dyDescent="0.2">
      <c r="B48" s="8" t="str">
        <f>CHOOSE(1+MOD(startday+1-2,7),"Su","M","Tu","W","Th","F","Sa")</f>
        <v>Su</v>
      </c>
      <c r="C48" s="9" t="str">
        <f>CHOOSE(1+MOD(startday+2-2,7),"Su","M","Tu","W","Th","F","Sa")</f>
        <v>M</v>
      </c>
      <c r="D48" s="9" t="str">
        <f>CHOOSE(1+MOD(startday+3-2,7),"Su","M","Tu","W","Th","F","Sa")</f>
        <v>Tu</v>
      </c>
      <c r="E48" s="9" t="str">
        <f>CHOOSE(1+MOD(startday+4-2,7),"Su","M","Tu","W","Th","F","Sa")</f>
        <v>W</v>
      </c>
      <c r="F48" s="9" t="str">
        <f>CHOOSE(1+MOD(startday+5-2,7),"Su","M","Tu","W","Th","F","Sa")</f>
        <v>Th</v>
      </c>
      <c r="G48" s="9" t="str">
        <f>CHOOSE(1+MOD(startday+6-2,7),"Su","M","Tu","W","Th","F","Sa")</f>
        <v>F</v>
      </c>
      <c r="H48" s="8" t="str">
        <f>CHOOSE(1+MOD(startday+7-2,7),"Su","M","Tu","W","Th","F","Sa")</f>
        <v>Sa</v>
      </c>
      <c r="I48" s="4"/>
      <c r="J48" s="10">
        <v>11</v>
      </c>
      <c r="K48" s="11" t="s">
        <v>81</v>
      </c>
      <c r="L48" s="4"/>
      <c r="M48" s="8" t="str">
        <f>CHOOSE(1+MOD(startday+1-2,7),"Su","M","Tu","W","Th","F","Sa")</f>
        <v>Su</v>
      </c>
      <c r="N48" s="9" t="str">
        <f>CHOOSE(1+MOD(startday+2-2,7),"Su","M","Tu","W","Th","F","Sa")</f>
        <v>M</v>
      </c>
      <c r="O48" s="9" t="str">
        <f>CHOOSE(1+MOD(startday+3-2,7),"Su","M","Tu","W","Th","F","Sa")</f>
        <v>Tu</v>
      </c>
      <c r="P48" s="9" t="str">
        <f>CHOOSE(1+MOD(startday+4-2,7),"Su","M","Tu","W","Th","F","Sa")</f>
        <v>W</v>
      </c>
      <c r="Q48" s="9" t="str">
        <f>CHOOSE(1+MOD(startday+5-2,7),"Su","M","Tu","W","Th","F","Sa")</f>
        <v>Th</v>
      </c>
      <c r="R48" s="9" t="str">
        <f>CHOOSE(1+MOD(startday+6-2,7),"Su","M","Tu","W","Th","F","Sa")</f>
        <v>F</v>
      </c>
      <c r="S48" s="8" t="str">
        <f>CHOOSE(1+MOD(startday+7-2,7),"Su","M","Tu","W","Th","F","Sa")</f>
        <v>Sa</v>
      </c>
      <c r="T48" s="4"/>
      <c r="U48" s="10">
        <v>20</v>
      </c>
      <c r="V48" s="11" t="s">
        <v>33</v>
      </c>
      <c r="X48" s="98"/>
    </row>
    <row r="49" spans="2:24" s="1" customFormat="1" ht="15" customHeight="1" x14ac:dyDescent="0.2">
      <c r="B49" s="5" t="str">
        <f>IF(WEEKDAY(B47,1)=startday,B47,"")</f>
        <v/>
      </c>
      <c r="C49" s="6" t="str">
        <f>IF(B49="",IF(WEEKDAY(B47,1)=MOD(startday,7)+1,B47,""),B49+1)</f>
        <v/>
      </c>
      <c r="D49" s="6" t="str">
        <f>IF(C49="",IF(WEEKDAY(B47,1)=MOD(startday+1,7)+1,B47,""),C49+1)</f>
        <v/>
      </c>
      <c r="E49" s="6" t="str">
        <f>IF(D49="",IF(WEEKDAY(C47,1)=MOD(startday+1,7)+1,C47,""),D49+1)</f>
        <v/>
      </c>
      <c r="F49" s="6" t="str">
        <f>IF(E49="",IF(WEEKDAY(B47,1)=MOD(startday+3,7)+1,B47,""),E49+1)</f>
        <v/>
      </c>
      <c r="G49" s="40">
        <f>IF(F49="",IF(WEEKDAY(B47,1)=MOD(startday+4,7)+1,B47,""),F49+1)</f>
        <v>45597</v>
      </c>
      <c r="H49" s="5">
        <f>IF(G49="",IF(WEEKDAY(B47,1)=MOD(startday+5,7)+1,B47,""),G49+1)</f>
        <v>45598</v>
      </c>
      <c r="I49" s="4"/>
      <c r="J49" s="10" t="s">
        <v>68</v>
      </c>
      <c r="K49" s="52" t="s">
        <v>38</v>
      </c>
      <c r="L49" s="4"/>
      <c r="M49" s="5" t="str">
        <f>IF(WEEKDAY(M47,1)=startday,M47,"")</f>
        <v/>
      </c>
      <c r="N49" s="6" t="str">
        <f>IF(M49="",IF(WEEKDAY(M47,1)=MOD(startday,7)+1,M47,""),M49+1)</f>
        <v/>
      </c>
      <c r="O49" s="6" t="str">
        <f>IF(N49="",IF(WEEKDAY(M47,1)=MOD(startday+1,7)+1,M47,""),N49+1)</f>
        <v/>
      </c>
      <c r="P49" s="6" t="str">
        <f>IF(O49="",IF(WEEKDAY(N47,1)=MOD(startday+1,7)+1,N47,""),O49+1)</f>
        <v/>
      </c>
      <c r="Q49" s="6">
        <f>IF(P49="",IF(WEEKDAY(M47,1)=MOD(startday+3,7)+1,M47,""),P49+1)</f>
        <v>45778</v>
      </c>
      <c r="R49" s="6">
        <f>IF(Q49="",IF(WEEKDAY(M47,1)=MOD(startday+4,7)+1,M47,""),Q49+1)</f>
        <v>45779</v>
      </c>
      <c r="S49" s="5">
        <f>IF(R49="",IF(WEEKDAY(M47,1)=MOD(startday+5,7)+1,M47,""),R49+1)</f>
        <v>45780</v>
      </c>
      <c r="T49" s="4"/>
      <c r="U49" s="10">
        <v>21</v>
      </c>
      <c r="V49" s="11" t="s">
        <v>99</v>
      </c>
      <c r="X49" s="98"/>
    </row>
    <row r="50" spans="2:24" s="1" customFormat="1" ht="15" customHeight="1" x14ac:dyDescent="0.2">
      <c r="B50" s="5">
        <f>IF(H49="","",IF(MONTH(H49+1)&lt;&gt;MONTH(H49),"",H49+1))</f>
        <v>45599</v>
      </c>
      <c r="C50" s="6">
        <f>IF(B50="","",IF(MONTH(B50+1)&lt;&gt;MONTH(B50),"",B50+1))</f>
        <v>45600</v>
      </c>
      <c r="D50" s="6">
        <f t="shared" ref="D50:D54" si="52">IF(C50="","",IF(MONTH(C50+1)&lt;&gt;MONTH(C50),"",C50+1))</f>
        <v>45601</v>
      </c>
      <c r="E50" s="43">
        <f>IF(D50="","",IF(MONTH(D50+1)&lt;&gt;MONTH(D50),"",D50+1))</f>
        <v>45602</v>
      </c>
      <c r="F50" s="39">
        <f t="shared" ref="E50:F54" si="53">IF(E50="","",IF(MONTH(E50+1)&lt;&gt;MONTH(E50),"",E50+1))</f>
        <v>45603</v>
      </c>
      <c r="G50" s="6">
        <f t="shared" ref="G50:G54" si="54">IF(F50="","",IF(MONTH(F50+1)&lt;&gt;MONTH(F50),"",F50+1))</f>
        <v>45604</v>
      </c>
      <c r="H50" s="36">
        <f t="shared" ref="H50:H54" si="55">IF(G50="","",IF(MONTH(G50+1)&lt;&gt;MONTH(G50),"",G50+1))</f>
        <v>45605</v>
      </c>
      <c r="I50" s="4"/>
      <c r="J50" s="10"/>
      <c r="K50" s="52"/>
      <c r="L50" s="4"/>
      <c r="M50" s="5">
        <f>IF(S49="","",IF(MONTH(S49+1)&lt;&gt;MONTH(S49),"",S49+1))</f>
        <v>45781</v>
      </c>
      <c r="N50" s="6">
        <f>IF(M50="","",IF(MONTH(M50+1)&lt;&gt;MONTH(M50),"",M50+1))</f>
        <v>45782</v>
      </c>
      <c r="O50" s="6">
        <f t="shared" ref="O50:O54" si="56">IF(N50="","",IF(MONTH(N50+1)&lt;&gt;MONTH(N50),"",N50+1))</f>
        <v>45783</v>
      </c>
      <c r="P50" s="43">
        <f>IF(O50="","",IF(MONTH(O50+1)&lt;&gt;MONTH(O50),"",O50+1))</f>
        <v>45784</v>
      </c>
      <c r="Q50" s="6">
        <f t="shared" ref="Q50:Q54" si="57">IF(P50="","",IF(MONTH(P50+1)&lt;&gt;MONTH(P50),"",P50+1))</f>
        <v>45785</v>
      </c>
      <c r="R50" s="6">
        <f t="shared" ref="R50:R54" si="58">IF(Q50="","",IF(MONTH(Q50+1)&lt;&gt;MONTH(Q50),"",Q50+1))</f>
        <v>45786</v>
      </c>
      <c r="S50" s="5">
        <f t="shared" ref="S50:S54" si="59">IF(R50="","",IF(MONTH(R50+1)&lt;&gt;MONTH(R50),"",R50+1))</f>
        <v>45787</v>
      </c>
      <c r="T50" s="4"/>
      <c r="U50" s="10"/>
      <c r="V50" s="11" t="s">
        <v>101</v>
      </c>
      <c r="X50" s="98"/>
    </row>
    <row r="51" spans="2:24" s="1" customFormat="1" ht="15" customHeight="1" x14ac:dyDescent="0.2">
      <c r="B51" s="5">
        <f t="shared" ref="B51:B54" si="60">IF(H50="","",IF(MONTH(H50+1)&lt;&gt;MONTH(H50),"",H50+1))</f>
        <v>45606</v>
      </c>
      <c r="C51" s="33">
        <f t="shared" ref="C51:C54" si="61">IF(B51="","",IF(MONTH(B51+1)&lt;&gt;MONTH(B51),"",B51+1))</f>
        <v>45607</v>
      </c>
      <c r="D51" s="6">
        <f t="shared" si="52"/>
        <v>45608</v>
      </c>
      <c r="E51" s="43">
        <f t="shared" ref="E51:E54" si="62">IF(D51="","",IF(MONTH(D51+1)&lt;&gt;MONTH(D51),"",D51+1))</f>
        <v>45609</v>
      </c>
      <c r="F51" s="6">
        <f t="shared" si="53"/>
        <v>45610</v>
      </c>
      <c r="G51" s="37">
        <f t="shared" si="54"/>
        <v>45611</v>
      </c>
      <c r="H51" s="5">
        <f t="shared" si="55"/>
        <v>45612</v>
      </c>
      <c r="I51" s="4"/>
      <c r="J51" s="35"/>
      <c r="K51" s="11"/>
      <c r="L51" s="4"/>
      <c r="M51" s="5">
        <f t="shared" ref="M51:M54" si="63">IF(S50="","",IF(MONTH(S50+1)&lt;&gt;MONTH(S50),"",S50+1))</f>
        <v>45788</v>
      </c>
      <c r="N51" s="6">
        <f t="shared" ref="N51:N54" si="64">IF(M51="","",IF(MONTH(M51+1)&lt;&gt;MONTH(M51),"",M51+1))</f>
        <v>45789</v>
      </c>
      <c r="O51" s="6">
        <f t="shared" si="56"/>
        <v>45790</v>
      </c>
      <c r="P51" s="43">
        <f t="shared" ref="P51:P54" si="65">IF(O51="","",IF(MONTH(O51+1)&lt;&gt;MONTH(O51),"",O51+1))</f>
        <v>45791</v>
      </c>
      <c r="Q51" s="40">
        <f t="shared" si="57"/>
        <v>45792</v>
      </c>
      <c r="R51" s="6">
        <f t="shared" si="58"/>
        <v>45793</v>
      </c>
      <c r="S51" s="5">
        <f t="shared" si="59"/>
        <v>45794</v>
      </c>
      <c r="T51" s="4"/>
      <c r="U51" s="10">
        <v>22</v>
      </c>
      <c r="V51" s="11" t="s">
        <v>95</v>
      </c>
      <c r="X51" s="98"/>
    </row>
    <row r="52" spans="2:24" s="1" customFormat="1" ht="15" customHeight="1" x14ac:dyDescent="0.2">
      <c r="B52" s="5">
        <f t="shared" si="60"/>
        <v>45613</v>
      </c>
      <c r="C52" s="6">
        <f t="shared" si="61"/>
        <v>45614</v>
      </c>
      <c r="D52" s="6">
        <f t="shared" si="52"/>
        <v>45615</v>
      </c>
      <c r="E52" s="43">
        <f>IF(D52="",IF(WEEKDAY(B50,1)=MOD(startday+2,7)+1,B50,""),D52+1)</f>
        <v>45616</v>
      </c>
      <c r="F52" s="6">
        <f t="shared" si="53"/>
        <v>45617</v>
      </c>
      <c r="G52" s="6">
        <f t="shared" si="54"/>
        <v>45618</v>
      </c>
      <c r="H52" s="5">
        <f t="shared" si="55"/>
        <v>45619</v>
      </c>
      <c r="I52" s="4"/>
      <c r="J52" s="35"/>
      <c r="K52" s="11"/>
      <c r="L52" s="4"/>
      <c r="M52" s="5">
        <f t="shared" si="63"/>
        <v>45795</v>
      </c>
      <c r="N52" s="6">
        <f t="shared" si="64"/>
        <v>45796</v>
      </c>
      <c r="O52" s="90">
        <f t="shared" si="56"/>
        <v>45797</v>
      </c>
      <c r="P52" s="54">
        <f t="shared" si="65"/>
        <v>45798</v>
      </c>
      <c r="Q52" s="58">
        <f t="shared" si="57"/>
        <v>45799</v>
      </c>
      <c r="R52" s="53">
        <f t="shared" si="58"/>
        <v>45800</v>
      </c>
      <c r="S52" s="5">
        <f t="shared" si="59"/>
        <v>45801</v>
      </c>
      <c r="T52" s="4"/>
      <c r="U52" s="35"/>
      <c r="V52" s="89" t="s">
        <v>94</v>
      </c>
      <c r="X52" s="13"/>
    </row>
    <row r="53" spans="2:24" s="1" customFormat="1" ht="15" customHeight="1" x14ac:dyDescent="0.2">
      <c r="B53" s="5">
        <f t="shared" si="60"/>
        <v>45620</v>
      </c>
      <c r="C53" s="6">
        <f t="shared" si="61"/>
        <v>45621</v>
      </c>
      <c r="D53" s="6">
        <f t="shared" si="52"/>
        <v>45622</v>
      </c>
      <c r="E53" s="33">
        <f t="shared" si="53"/>
        <v>45623</v>
      </c>
      <c r="F53" s="33">
        <f t="shared" si="53"/>
        <v>45624</v>
      </c>
      <c r="G53" s="33">
        <f t="shared" si="54"/>
        <v>45625</v>
      </c>
      <c r="H53" s="5">
        <f t="shared" si="55"/>
        <v>45626</v>
      </c>
      <c r="I53" s="4"/>
      <c r="J53" s="35"/>
      <c r="K53" s="11"/>
      <c r="L53" s="4"/>
      <c r="M53" s="5">
        <f t="shared" si="63"/>
        <v>45802</v>
      </c>
      <c r="N53" s="33">
        <f t="shared" si="64"/>
        <v>45803</v>
      </c>
      <c r="O53" s="33">
        <f t="shared" si="56"/>
        <v>45804</v>
      </c>
      <c r="P53" s="33">
        <f t="shared" si="65"/>
        <v>45805</v>
      </c>
      <c r="Q53" s="41">
        <f t="shared" si="57"/>
        <v>45806</v>
      </c>
      <c r="R53" s="33">
        <f t="shared" si="58"/>
        <v>45807</v>
      </c>
      <c r="S53" s="5">
        <f t="shared" si="59"/>
        <v>45808</v>
      </c>
      <c r="T53" s="4"/>
      <c r="U53" s="35"/>
      <c r="V53" s="11" t="s">
        <v>63</v>
      </c>
      <c r="X53" s="13"/>
    </row>
    <row r="54" spans="2:24" s="1" customFormat="1" ht="15" customHeight="1" x14ac:dyDescent="0.2">
      <c r="B54" s="5" t="str">
        <f t="shared" si="60"/>
        <v/>
      </c>
      <c r="C54" s="6" t="str">
        <f t="shared" si="61"/>
        <v/>
      </c>
      <c r="D54" s="6" t="str">
        <f t="shared" si="52"/>
        <v/>
      </c>
      <c r="E54" s="6" t="str">
        <f t="shared" si="62"/>
        <v/>
      </c>
      <c r="F54" s="6" t="str">
        <f t="shared" si="53"/>
        <v/>
      </c>
      <c r="G54" s="6" t="str">
        <f t="shared" si="54"/>
        <v/>
      </c>
      <c r="H54" s="5" t="str">
        <f t="shared" si="55"/>
        <v/>
      </c>
      <c r="I54" s="4"/>
      <c r="J54" s="35"/>
      <c r="K54" s="51" t="s">
        <v>82</v>
      </c>
      <c r="L54" s="4"/>
      <c r="M54" s="5" t="str">
        <f t="shared" si="63"/>
        <v/>
      </c>
      <c r="N54" s="6" t="str">
        <f t="shared" si="64"/>
        <v/>
      </c>
      <c r="O54" s="6" t="str">
        <f t="shared" si="56"/>
        <v/>
      </c>
      <c r="P54" s="6" t="str">
        <f t="shared" si="65"/>
        <v/>
      </c>
      <c r="Q54" s="6" t="str">
        <f t="shared" si="57"/>
        <v/>
      </c>
      <c r="R54" s="6" t="str">
        <f t="shared" si="58"/>
        <v/>
      </c>
      <c r="S54" s="5" t="str">
        <f t="shared" si="59"/>
        <v/>
      </c>
      <c r="T54" s="4"/>
      <c r="U54" s="35"/>
      <c r="V54" s="51" t="s">
        <v>93</v>
      </c>
      <c r="X54" s="13"/>
    </row>
    <row r="55" spans="2:24" s="1" customFormat="1" ht="4.95" customHeight="1" x14ac:dyDescent="0.2">
      <c r="B55" s="4"/>
      <c r="C55" s="4"/>
      <c r="D55" s="4"/>
      <c r="E55" s="4"/>
      <c r="F55" s="4"/>
      <c r="G55" s="4"/>
      <c r="H55" s="4"/>
      <c r="I55" s="4"/>
      <c r="J55" s="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X55" s="13"/>
    </row>
    <row r="56" spans="2:24" s="3" customFormat="1" ht="10.95" customHeight="1" x14ac:dyDescent="0.25">
      <c r="B56" s="99">
        <f>DATE(year,12,1)</f>
        <v>45627</v>
      </c>
      <c r="C56" s="100"/>
      <c r="D56" s="100"/>
      <c r="E56" s="100"/>
      <c r="F56" s="100"/>
      <c r="G56" s="100"/>
      <c r="H56" s="100"/>
      <c r="I56" s="4"/>
      <c r="J56" s="96" t="s">
        <v>5</v>
      </c>
      <c r="K56" s="96"/>
      <c r="L56" s="4"/>
      <c r="M56" s="99">
        <f>DATE(year+1,6,1)</f>
        <v>45809</v>
      </c>
      <c r="N56" s="100"/>
      <c r="O56" s="100"/>
      <c r="P56" s="100"/>
      <c r="Q56" s="100"/>
      <c r="R56" s="100"/>
      <c r="S56" s="100"/>
      <c r="T56" s="4"/>
      <c r="U56" s="96" t="s">
        <v>11</v>
      </c>
      <c r="V56" s="96"/>
      <c r="X56" s="98" t="s">
        <v>15</v>
      </c>
    </row>
    <row r="57" spans="2:24" s="1" customFormat="1" ht="10.95" customHeight="1" x14ac:dyDescent="0.2">
      <c r="B57" s="8" t="str">
        <f>CHOOSE(1+MOD(startday+1-2,7),"Su","M","Tu","W","Th","F","Sa")</f>
        <v>Su</v>
      </c>
      <c r="C57" s="9" t="str">
        <f>CHOOSE(1+MOD(startday+2-2,7),"Su","M","Tu","W","Th","F","Sa")</f>
        <v>M</v>
      </c>
      <c r="D57" s="9" t="str">
        <f>CHOOSE(1+MOD(startday+3-2,7),"Su","M","Tu","W","Th","F","Sa")</f>
        <v>Tu</v>
      </c>
      <c r="E57" s="9" t="str">
        <f>CHOOSE(1+MOD(startday+4-2,7),"Su","M","Tu","W","Th","F","Sa")</f>
        <v>W</v>
      </c>
      <c r="F57" s="9" t="str">
        <f>CHOOSE(1+MOD(startday+5-2,7),"Su","M","Tu","W","Th","F","Sa")</f>
        <v>Th</v>
      </c>
      <c r="G57" s="9" t="str">
        <f>CHOOSE(1+MOD(startday+6-2,7),"Su","M","Tu","W","Th","F","Sa")</f>
        <v>F</v>
      </c>
      <c r="H57" s="8" t="str">
        <f>CHOOSE(1+MOD(startday+7-2,7),"Su","M","Tu","W","Th","F","Sa")</f>
        <v>Sa</v>
      </c>
      <c r="I57" s="4"/>
      <c r="J57" s="10">
        <v>19</v>
      </c>
      <c r="K57" s="11" t="s">
        <v>96</v>
      </c>
      <c r="L57" s="4"/>
      <c r="M57" s="8" t="str">
        <f>CHOOSE(1+MOD(startday+1-2,7),"Su","M","Tu","W","Th","F","Sa")</f>
        <v>Su</v>
      </c>
      <c r="N57" s="9" t="str">
        <f>CHOOSE(1+MOD(startday+2-2,7),"Su","M","Tu","W","Th","F","Sa")</f>
        <v>M</v>
      </c>
      <c r="O57" s="9" t="str">
        <f>CHOOSE(1+MOD(startday+3-2,7),"Su","M","Tu","W","Th","F","Sa")</f>
        <v>Tu</v>
      </c>
      <c r="P57" s="9" t="str">
        <f>CHOOSE(1+MOD(startday+4-2,7),"Su","M","Tu","W","Th","F","Sa")</f>
        <v>W</v>
      </c>
      <c r="Q57" s="9" t="str">
        <f>CHOOSE(1+MOD(startday+5-2,7),"Su","M","Tu","W","Th","F","Sa")</f>
        <v>Th</v>
      </c>
      <c r="R57" s="9" t="str">
        <f>CHOOSE(1+MOD(startday+6-2,7),"Su","M","Tu","W","Th","F","Sa")</f>
        <v>F</v>
      </c>
      <c r="S57" s="8" t="str">
        <f>CHOOSE(1+MOD(startday+7-2,7),"Su","M","Tu","W","Th","F","Sa")</f>
        <v>Sa</v>
      </c>
      <c r="T57" s="4"/>
      <c r="U57" s="10">
        <v>2</v>
      </c>
      <c r="V57" s="11" t="s">
        <v>40</v>
      </c>
      <c r="X57" s="98"/>
    </row>
    <row r="58" spans="2:24" s="1" customFormat="1" ht="15" customHeight="1" x14ac:dyDescent="0.2">
      <c r="B58" s="5">
        <f>IF(WEEKDAY(B56,1)=startday,B56,"")</f>
        <v>45627</v>
      </c>
      <c r="C58" s="6">
        <f>IF(B58="",IF(WEEKDAY(B56,1)=MOD(startday,7)+1,B56,""),B58+1)</f>
        <v>45628</v>
      </c>
      <c r="D58" s="6">
        <f>IF(C58="",IF(WEEKDAY(B56,1)=MOD(startday+1,7)+1,B56,""),C58+1)</f>
        <v>45629</v>
      </c>
      <c r="E58" s="80">
        <f>IF(D58="","",IF(MONTH(D58+1)&lt;&gt;MONTH(D58),"",D58+1))</f>
        <v>45630</v>
      </c>
      <c r="F58" s="6">
        <f>IF(E58="",IF(WEEKDAY(B56,1)=MOD(startday+3,7)+1,B56,""),E58+1)</f>
        <v>45631</v>
      </c>
      <c r="G58" s="6">
        <f>IF(F58="",IF(WEEKDAY(B56,1)=MOD(startday+4,7)+1,B56,""),F58+1)</f>
        <v>45632</v>
      </c>
      <c r="H58" s="5">
        <f>IF(G58="",IF(WEEKDAY(B56,1)=MOD(startday+5,7)+1,B56,""),G58+1)</f>
        <v>45633</v>
      </c>
      <c r="I58" s="4"/>
      <c r="J58" s="10"/>
      <c r="K58" s="11" t="s">
        <v>100</v>
      </c>
      <c r="L58" s="4"/>
      <c r="M58" s="5">
        <f>IF(WEEKDAY(M56,1)=startday,M56,"")</f>
        <v>45809</v>
      </c>
      <c r="N58" s="6">
        <f>IF(M58="",IF(WEEKDAY(M56,1)=MOD(startday,7)+1,M56,""),M58+1)</f>
        <v>45810</v>
      </c>
      <c r="O58" s="6">
        <f>IF(N58="",IF(WEEKDAY(M56,1)=MOD(startday+1,7)+1,M56,""),N58+1)</f>
        <v>45811</v>
      </c>
      <c r="P58" s="43">
        <f>IF(O58="","",IF(MONTH(O58+1)&lt;&gt;MONTH(O58),"",O58+1))</f>
        <v>45812</v>
      </c>
      <c r="Q58" s="87">
        <f>IF(P58="",IF(WEEKDAY(M56,1)=MOD(startday+3,7)+1,M56,""),P58+1)</f>
        <v>45813</v>
      </c>
      <c r="R58" s="53">
        <f>IF(Q58="",IF(WEEKDAY(M56,1)=MOD(startday+4,7)+1,M56,""),Q58+1)</f>
        <v>45814</v>
      </c>
      <c r="S58" s="5">
        <f>IF(R58="",IF(WEEKDAY(M56,1)=MOD(startday+5,7)+1,M56,""),R58+1)</f>
        <v>45815</v>
      </c>
      <c r="T58" s="4"/>
      <c r="U58" s="10">
        <v>30</v>
      </c>
      <c r="V58" s="11" t="s">
        <v>70</v>
      </c>
      <c r="X58" s="98"/>
    </row>
    <row r="59" spans="2:24" s="1" customFormat="1" ht="15" customHeight="1" x14ac:dyDescent="0.2">
      <c r="B59" s="5">
        <f>IF(H58="","",IF(MONTH(H58+1)&lt;&gt;MONTH(H58),"",H58+1))</f>
        <v>45634</v>
      </c>
      <c r="C59" s="6">
        <f>IF(B59="","",IF(MONTH(B59+1)&lt;&gt;MONTH(B59),"",B59+1))</f>
        <v>45635</v>
      </c>
      <c r="D59" s="6">
        <f t="shared" ref="D59:D63" si="66">IF(C59="","",IF(MONTH(C59+1)&lt;&gt;MONTH(C59),"",C59+1))</f>
        <v>45636</v>
      </c>
      <c r="E59" s="43">
        <f>IF(D59="","",IF(MONTH(D59+1)&lt;&gt;MONTH(D59),"",D59+1))</f>
        <v>45637</v>
      </c>
      <c r="F59" s="6">
        <f t="shared" ref="F59:F63" si="67">IF(E59="","",IF(MONTH(E59+1)&lt;&gt;MONTH(E59),"",E59+1))</f>
        <v>45638</v>
      </c>
      <c r="G59" s="6">
        <f t="shared" ref="G59:G63" si="68">IF(F59="","",IF(MONTH(F59+1)&lt;&gt;MONTH(F59),"",F59+1))</f>
        <v>45639</v>
      </c>
      <c r="H59" s="5">
        <f t="shared" ref="H59:H63" si="69">IF(G59="","",IF(MONTH(G59+1)&lt;&gt;MONTH(G59),"",G59+1))</f>
        <v>45640</v>
      </c>
      <c r="I59" s="4"/>
      <c r="J59" s="10">
        <v>20</v>
      </c>
      <c r="K59" s="11" t="s">
        <v>63</v>
      </c>
      <c r="L59" s="4"/>
      <c r="M59" s="5">
        <f>IF(S58="","",IF(MONTH(S58+1)&lt;&gt;MONTH(S58),"",S58+1))</f>
        <v>45816</v>
      </c>
      <c r="N59" s="6">
        <f>IF(M59="","",IF(MONTH(M59+1)&lt;&gt;MONTH(M59),"",M59+1))</f>
        <v>45817</v>
      </c>
      <c r="O59" s="6">
        <f t="shared" ref="O59:O63" si="70">IF(N59="","",IF(MONTH(N59+1)&lt;&gt;MONTH(N59),"",N59+1))</f>
        <v>45818</v>
      </c>
      <c r="P59" s="43">
        <f>IF(O59="","",IF(MONTH(O59+1)&lt;&gt;MONTH(O59),"",O59+1))</f>
        <v>45819</v>
      </c>
      <c r="Q59" s="37">
        <f t="shared" ref="P59:Q63" si="71">IF(P59="","",IF(MONTH(P59+1)&lt;&gt;MONTH(P59),"",P59+1))</f>
        <v>45820</v>
      </c>
      <c r="R59" s="33">
        <f t="shared" ref="R59:R63" si="72">IF(Q59="","",IF(MONTH(Q59+1)&lt;&gt;MONTH(Q59),"",Q59+1))</f>
        <v>45821</v>
      </c>
      <c r="S59" s="5">
        <f t="shared" ref="S59:S63" si="73">IF(R59="","",IF(MONTH(R59+1)&lt;&gt;MONTH(R59),"",R59+1))</f>
        <v>45822</v>
      </c>
      <c r="T59" s="4"/>
      <c r="U59" s="35"/>
      <c r="V59" s="11"/>
      <c r="X59" s="98"/>
    </row>
    <row r="60" spans="2:24" s="1" customFormat="1" ht="15" customHeight="1" x14ac:dyDescent="0.2">
      <c r="B60" s="5">
        <f t="shared" ref="B60:B63" si="74">IF(H59="","",IF(MONTH(H59+1)&lt;&gt;MONTH(H59),"",H59+1))</f>
        <v>45641</v>
      </c>
      <c r="C60" s="6">
        <f t="shared" ref="C60:C63" si="75">IF(B60="","",IF(MONTH(B60+1)&lt;&gt;MONTH(B60),"",B60+1))</f>
        <v>45642</v>
      </c>
      <c r="D60" s="6">
        <f t="shared" si="66"/>
        <v>45643</v>
      </c>
      <c r="E60" s="43">
        <f t="shared" ref="E60:E63" si="76">IF(D60="","",IF(MONTH(D60+1)&lt;&gt;MONTH(D60),"",D60+1))</f>
        <v>45644</v>
      </c>
      <c r="F60" s="34">
        <f t="shared" si="67"/>
        <v>45645</v>
      </c>
      <c r="G60" s="58">
        <f t="shared" si="68"/>
        <v>45646</v>
      </c>
      <c r="H60" s="5">
        <f t="shared" si="69"/>
        <v>45647</v>
      </c>
      <c r="I60" s="4"/>
      <c r="J60" s="35"/>
      <c r="K60" s="11" t="s">
        <v>64</v>
      </c>
      <c r="L60" s="4"/>
      <c r="M60" s="5">
        <f t="shared" ref="M60:M63" si="77">IF(S59="","",IF(MONTH(S59+1)&lt;&gt;MONTH(S59),"",S59+1))</f>
        <v>45823</v>
      </c>
      <c r="N60" s="6">
        <f t="shared" ref="N60:N63" si="78">IF(M60="","",IF(MONTH(M60+1)&lt;&gt;MONTH(M60),"",M60+1))</f>
        <v>45824</v>
      </c>
      <c r="O60" s="6">
        <f t="shared" si="70"/>
        <v>45825</v>
      </c>
      <c r="P60" s="43">
        <f t="shared" ref="P60:P63" si="79">IF(O60="","",IF(MONTH(O60+1)&lt;&gt;MONTH(O60),"",O60+1))</f>
        <v>45826</v>
      </c>
      <c r="Q60" s="6">
        <f t="shared" si="71"/>
        <v>45827</v>
      </c>
      <c r="R60" s="33">
        <f t="shared" si="72"/>
        <v>45828</v>
      </c>
      <c r="S60" s="5">
        <f t="shared" si="73"/>
        <v>45829</v>
      </c>
      <c r="T60" s="4"/>
      <c r="U60" s="35"/>
      <c r="V60" s="11"/>
      <c r="X60" s="98"/>
    </row>
    <row r="61" spans="2:24" s="1" customFormat="1" ht="15" customHeight="1" x14ac:dyDescent="0.2">
      <c r="B61" s="5">
        <f t="shared" si="74"/>
        <v>45648</v>
      </c>
      <c r="C61" s="33">
        <f t="shared" si="75"/>
        <v>45649</v>
      </c>
      <c r="D61" s="38">
        <f t="shared" si="66"/>
        <v>45650</v>
      </c>
      <c r="E61" s="33">
        <f t="shared" si="76"/>
        <v>45651</v>
      </c>
      <c r="F61" s="53">
        <f t="shared" si="67"/>
        <v>45652</v>
      </c>
      <c r="G61" s="33">
        <f t="shared" si="68"/>
        <v>45653</v>
      </c>
      <c r="H61" s="5">
        <f t="shared" si="69"/>
        <v>45654</v>
      </c>
      <c r="I61" s="4"/>
      <c r="J61" s="35" t="s">
        <v>69</v>
      </c>
      <c r="K61" s="11" t="s">
        <v>41</v>
      </c>
      <c r="L61" s="4"/>
      <c r="M61" s="5">
        <f t="shared" si="77"/>
        <v>45830</v>
      </c>
      <c r="N61" s="6">
        <f t="shared" si="78"/>
        <v>45831</v>
      </c>
      <c r="O61" s="6">
        <f t="shared" si="70"/>
        <v>45832</v>
      </c>
      <c r="P61" s="43">
        <f t="shared" si="79"/>
        <v>45833</v>
      </c>
      <c r="Q61" s="6">
        <f t="shared" si="71"/>
        <v>45834</v>
      </c>
      <c r="R61" s="33">
        <f t="shared" si="72"/>
        <v>45835</v>
      </c>
      <c r="S61" s="5">
        <f t="shared" si="73"/>
        <v>45836</v>
      </c>
      <c r="T61" s="4"/>
      <c r="U61" s="35"/>
      <c r="V61" s="11"/>
      <c r="X61" s="98"/>
    </row>
    <row r="62" spans="2:24" s="1" customFormat="1" ht="15" customHeight="1" x14ac:dyDescent="0.2">
      <c r="B62" s="5">
        <f t="shared" si="74"/>
        <v>45655</v>
      </c>
      <c r="C62" s="33">
        <f t="shared" si="75"/>
        <v>45656</v>
      </c>
      <c r="D62" s="33">
        <f t="shared" si="66"/>
        <v>45657</v>
      </c>
      <c r="E62" s="41" t="str">
        <f t="shared" si="76"/>
        <v/>
      </c>
      <c r="F62" s="33" t="str">
        <f t="shared" si="67"/>
        <v/>
      </c>
      <c r="G62" s="33" t="str">
        <f t="shared" si="68"/>
        <v/>
      </c>
      <c r="H62" s="5" t="str">
        <f t="shared" si="69"/>
        <v/>
      </c>
      <c r="I62" s="4"/>
      <c r="J62" s="35"/>
      <c r="K62" s="11"/>
      <c r="L62" s="4"/>
      <c r="M62" s="5">
        <f t="shared" si="77"/>
        <v>45837</v>
      </c>
      <c r="N62" s="33">
        <f t="shared" si="78"/>
        <v>45838</v>
      </c>
      <c r="O62" s="6" t="str">
        <f t="shared" si="70"/>
        <v/>
      </c>
      <c r="P62" s="6" t="str">
        <f t="shared" si="71"/>
        <v/>
      </c>
      <c r="Q62" s="6" t="str">
        <f t="shared" si="71"/>
        <v/>
      </c>
      <c r="R62" s="33" t="str">
        <f t="shared" si="72"/>
        <v/>
      </c>
      <c r="S62" s="5" t="str">
        <f t="shared" si="73"/>
        <v/>
      </c>
      <c r="T62" s="4"/>
      <c r="U62" s="35"/>
      <c r="V62" s="11"/>
      <c r="X62" s="13"/>
    </row>
    <row r="63" spans="2:24" s="1" customFormat="1" ht="15" customHeight="1" x14ac:dyDescent="0.2">
      <c r="B63" s="5" t="str">
        <f t="shared" si="74"/>
        <v/>
      </c>
      <c r="C63" s="6" t="str">
        <f t="shared" si="75"/>
        <v/>
      </c>
      <c r="D63" s="6" t="str">
        <f t="shared" si="66"/>
        <v/>
      </c>
      <c r="E63" s="6" t="str">
        <f t="shared" si="76"/>
        <v/>
      </c>
      <c r="F63" s="6" t="str">
        <f t="shared" si="67"/>
        <v/>
      </c>
      <c r="G63" s="6" t="str">
        <f t="shared" si="68"/>
        <v/>
      </c>
      <c r="H63" s="5" t="str">
        <f t="shared" si="69"/>
        <v/>
      </c>
      <c r="I63" s="4"/>
      <c r="J63" s="35"/>
      <c r="K63" s="51" t="s">
        <v>90</v>
      </c>
      <c r="L63" s="4"/>
      <c r="M63" s="5" t="str">
        <f t="shared" si="77"/>
        <v/>
      </c>
      <c r="N63" s="6" t="str">
        <f t="shared" si="78"/>
        <v/>
      </c>
      <c r="O63" s="6" t="str">
        <f t="shared" si="70"/>
        <v/>
      </c>
      <c r="P63" s="6" t="str">
        <f t="shared" si="79"/>
        <v/>
      </c>
      <c r="Q63" s="6" t="str">
        <f t="shared" si="71"/>
        <v/>
      </c>
      <c r="R63" s="6" t="str">
        <f t="shared" si="72"/>
        <v/>
      </c>
      <c r="S63" s="6" t="str">
        <f t="shared" si="73"/>
        <v/>
      </c>
      <c r="T63" s="4"/>
      <c r="U63" s="35"/>
      <c r="V63" s="51" t="s">
        <v>49</v>
      </c>
      <c r="X63" s="13"/>
    </row>
    <row r="64" spans="2:24" s="1" customFormat="1" ht="16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  <c r="O64"/>
      <c r="P64"/>
      <c r="Q64"/>
      <c r="R64"/>
      <c r="S64"/>
      <c r="T64" s="4"/>
      <c r="U64" s="4"/>
      <c r="V64" s="4"/>
    </row>
    <row r="65" spans="2:22" x14ac:dyDescent="0.25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</row>
    <row r="66" spans="2:22" x14ac:dyDescent="0.2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</row>
    <row r="67" spans="2:22" x14ac:dyDescent="0.25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</row>
    <row r="68" spans="2:22" x14ac:dyDescent="0.25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</row>
    <row r="69" spans="2:22" x14ac:dyDescent="0.25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</row>
    <row r="70" spans="2:22" x14ac:dyDescent="0.25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</row>
    <row r="71" spans="2:22" x14ac:dyDescent="0.25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</row>
    <row r="72" spans="2:22" x14ac:dyDescent="0.25">
      <c r="B72" s="60" t="s">
        <v>65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</row>
    <row r="73" spans="2:22" ht="6" customHeight="1" x14ac:dyDescent="0.25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</row>
  </sheetData>
  <mergeCells count="35">
    <mergeCell ref="B11:H11"/>
    <mergeCell ref="B20:H20"/>
    <mergeCell ref="B29:H29"/>
    <mergeCell ref="J11:K11"/>
    <mergeCell ref="M11:S11"/>
    <mergeCell ref="M20:S20"/>
    <mergeCell ref="M29:S29"/>
    <mergeCell ref="X23:X26"/>
    <mergeCell ref="M47:S47"/>
    <mergeCell ref="J47:K47"/>
    <mergeCell ref="M38:S38"/>
    <mergeCell ref="U11:V11"/>
    <mergeCell ref="U20:V20"/>
    <mergeCell ref="U56:V56"/>
    <mergeCell ref="U47:V47"/>
    <mergeCell ref="X56:X61"/>
    <mergeCell ref="B38:H38"/>
    <mergeCell ref="J29:K29"/>
    <mergeCell ref="X40:X44"/>
    <mergeCell ref="U38:V38"/>
    <mergeCell ref="U29:V29"/>
    <mergeCell ref="M56:S56"/>
    <mergeCell ref="B56:H56"/>
    <mergeCell ref="B47:H47"/>
    <mergeCell ref="J56:K56"/>
    <mergeCell ref="J38:K38"/>
    <mergeCell ref="X47:X51"/>
    <mergeCell ref="X31:X35"/>
    <mergeCell ref="N10:S10"/>
    <mergeCell ref="M5:V5"/>
    <mergeCell ref="M4:V4"/>
    <mergeCell ref="M6:V6"/>
    <mergeCell ref="M7:V7"/>
    <mergeCell ref="M9:V9"/>
    <mergeCell ref="B8:V8"/>
  </mergeCells>
  <phoneticPr fontId="0" type="noConversion"/>
  <conditionalFormatting sqref="B13:H18 M13:S18 B22:H27 M22:S27 B31:H36 M31:S36 B40:H45 M40:S45 B49:H54 M49:S54 B58:H63 M58:S63">
    <cfRule type="expression" dxfId="1" priority="2" stopIfTrue="1">
      <formula>OR(WEEKDAY(B13,1)=1,WEEKDAY(B13,1)=7)</formula>
    </cfRule>
    <cfRule type="cellIs" dxfId="0" priority="3" stopIfTrue="1" operator="equal">
      <formula>""</formula>
    </cfRule>
  </conditionalFormatting>
  <conditionalFormatting sqref="C19">
    <cfRule type="containsText" priority="1" operator="containsText" text="Vertex42.com">
      <formula>NOT(ISERROR(SEARCH("Vertex42.com",C19)))</formula>
    </cfRule>
  </conditionalFormatting>
  <printOptions horizontalCentered="1" verticalCentered="1"/>
  <pageMargins left="0.25" right="0.25" top="0.25" bottom="0.25" header="0" footer="0"/>
  <pageSetup scale="85" orientation="portrait" r:id="rId1"/>
  <headerFooter>
    <oddFooter>&amp;L&amp;8&amp;K00-045Calendar Template © 2021 by Vertex42.com. Free to print.&amp;R&amp;8&amp;K00-045https://www.vertex42.com/calendars/school-calendar.html</oddFooter>
  </headerFooter>
  <rowBreaks count="1" manualBreakCount="1">
    <brk id="55" min="1" max="21" man="1"/>
  </rowBreaks>
  <ignoredErrors>
    <ignoredError sqref="P26 P17 E5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E4D2-494B-48B9-B872-1F03E2E603EF}">
  <dimension ref="A1:V25"/>
  <sheetViews>
    <sheetView showGridLines="0" workbookViewId="0">
      <selection activeCell="L18" sqref="L18:R25"/>
    </sheetView>
  </sheetViews>
  <sheetFormatPr defaultColWidth="8.88671875" defaultRowHeight="13.2" x14ac:dyDescent="0.25"/>
  <cols>
    <col min="1" max="1" width="21.33203125" bestFit="1" customWidth="1"/>
    <col min="6" max="6" width="13.5546875" bestFit="1" customWidth="1"/>
    <col min="7" max="7" width="6.33203125" bestFit="1" customWidth="1"/>
    <col min="8" max="8" width="12.88671875" bestFit="1" customWidth="1"/>
    <col min="9" max="9" width="6.33203125" bestFit="1" customWidth="1"/>
    <col min="12" max="12" width="3.6640625" customWidth="1"/>
  </cols>
  <sheetData>
    <row r="1" spans="1:9" x14ac:dyDescent="0.25">
      <c r="A1" s="104" t="s">
        <v>55</v>
      </c>
      <c r="B1" s="104"/>
      <c r="C1" s="104"/>
      <c r="D1" s="104"/>
    </row>
    <row r="2" spans="1:9" ht="30.6" x14ac:dyDescent="0.25">
      <c r="A2" s="70"/>
      <c r="B2" s="71" t="s">
        <v>43</v>
      </c>
      <c r="C2" s="71" t="s">
        <v>44</v>
      </c>
      <c r="D2" s="71" t="s">
        <v>45</v>
      </c>
    </row>
    <row r="3" spans="1:9" x14ac:dyDescent="0.25">
      <c r="A3" s="72" t="s">
        <v>46</v>
      </c>
      <c r="B3" s="73">
        <v>178</v>
      </c>
      <c r="C3" s="73">
        <v>28</v>
      </c>
      <c r="D3" s="73">
        <f>B3+C3</f>
        <v>206</v>
      </c>
    </row>
    <row r="4" spans="1:9" x14ac:dyDescent="0.25">
      <c r="A4" s="72" t="s">
        <v>47</v>
      </c>
      <c r="B4" s="73">
        <v>188</v>
      </c>
      <c r="C4" s="73">
        <v>29</v>
      </c>
      <c r="D4" s="73">
        <f>B4+C4</f>
        <v>217</v>
      </c>
    </row>
    <row r="5" spans="1:9" x14ac:dyDescent="0.25">
      <c r="A5" s="72" t="s">
        <v>48</v>
      </c>
      <c r="B5" s="73">
        <v>181</v>
      </c>
      <c r="C5" s="73">
        <v>28</v>
      </c>
      <c r="D5" s="73">
        <f>B5+C5</f>
        <v>209</v>
      </c>
    </row>
    <row r="11" spans="1:9" x14ac:dyDescent="0.25">
      <c r="F11" s="105" t="s">
        <v>56</v>
      </c>
      <c r="G11" s="105"/>
      <c r="H11" s="105"/>
      <c r="I11" s="105"/>
    </row>
    <row r="12" spans="1:9" x14ac:dyDescent="0.25">
      <c r="F12" s="74" t="s">
        <v>53</v>
      </c>
      <c r="G12" s="75">
        <v>0.33333333333333331</v>
      </c>
      <c r="H12" s="74" t="s">
        <v>54</v>
      </c>
      <c r="I12" s="75">
        <v>0.63194444444444442</v>
      </c>
    </row>
    <row r="18" spans="12:22" ht="13.2" customHeight="1" thickBot="1" x14ac:dyDescent="0.3">
      <c r="L18" s="103" t="s">
        <v>31</v>
      </c>
      <c r="M18" s="103"/>
      <c r="N18" s="103"/>
      <c r="O18" s="103"/>
      <c r="P18" s="103"/>
      <c r="Q18" s="103"/>
      <c r="R18" s="103"/>
    </row>
    <row r="19" spans="12:22" ht="13.2" customHeight="1" thickBot="1" x14ac:dyDescent="0.3">
      <c r="L19" s="59"/>
      <c r="M19" s="101" t="s">
        <v>35</v>
      </c>
      <c r="N19" s="102"/>
      <c r="O19" s="102"/>
      <c r="P19" s="102"/>
      <c r="Q19" s="102"/>
      <c r="R19" s="102"/>
      <c r="S19" s="76"/>
      <c r="T19" s="76"/>
      <c r="U19" s="76"/>
      <c r="V19" s="76"/>
    </row>
    <row r="20" spans="12:22" ht="13.2" customHeight="1" thickBot="1" x14ac:dyDescent="0.3">
      <c r="L20" s="45"/>
      <c r="M20" s="101" t="s">
        <v>34</v>
      </c>
      <c r="N20" s="102"/>
      <c r="O20" s="102"/>
      <c r="P20" s="102"/>
      <c r="Q20" s="102"/>
      <c r="R20" s="102"/>
      <c r="S20" s="76"/>
      <c r="T20" s="76"/>
      <c r="U20" s="76"/>
      <c r="V20" s="76"/>
    </row>
    <row r="21" spans="12:22" ht="13.2" customHeight="1" thickBot="1" x14ac:dyDescent="0.3">
      <c r="L21" s="44"/>
      <c r="M21" s="101" t="s">
        <v>36</v>
      </c>
      <c r="N21" s="102"/>
      <c r="O21" s="102"/>
      <c r="P21" s="102"/>
      <c r="Q21" s="102"/>
      <c r="R21" s="102"/>
      <c r="S21" s="76"/>
      <c r="T21" s="76"/>
      <c r="U21" s="76"/>
      <c r="V21" s="76"/>
    </row>
    <row r="22" spans="12:22" ht="13.2" customHeight="1" thickBot="1" x14ac:dyDescent="0.3">
      <c r="L22" s="46"/>
      <c r="M22" s="101" t="s">
        <v>30</v>
      </c>
      <c r="N22" s="102"/>
      <c r="O22" s="102"/>
      <c r="P22" s="102"/>
      <c r="Q22" s="102"/>
      <c r="R22" s="102"/>
      <c r="S22" s="76"/>
      <c r="T22" s="76"/>
      <c r="U22" s="76"/>
      <c r="V22" s="76"/>
    </row>
    <row r="23" spans="12:22" ht="13.2" customHeight="1" thickBot="1" x14ac:dyDescent="0.3">
      <c r="L23" s="47"/>
      <c r="M23" s="101" t="s">
        <v>51</v>
      </c>
      <c r="N23" s="102"/>
      <c r="O23" s="102"/>
      <c r="P23" s="102"/>
      <c r="Q23" s="102"/>
      <c r="R23" s="102"/>
      <c r="S23" s="76"/>
      <c r="T23" s="76"/>
      <c r="U23" s="76"/>
      <c r="V23" s="76"/>
    </row>
    <row r="24" spans="12:22" ht="13.2" customHeight="1" thickBot="1" x14ac:dyDescent="0.3">
      <c r="L24" s="56"/>
      <c r="M24" s="101" t="s">
        <v>52</v>
      </c>
      <c r="N24" s="102"/>
      <c r="O24" s="102"/>
      <c r="P24" s="102"/>
      <c r="Q24" s="102"/>
      <c r="R24" s="102"/>
      <c r="S24" s="76"/>
      <c r="T24" s="76"/>
      <c r="U24" s="76"/>
      <c r="V24" s="76"/>
    </row>
    <row r="25" spans="12:22" ht="13.2" customHeight="1" thickBot="1" x14ac:dyDescent="0.3">
      <c r="L25" s="48"/>
      <c r="M25" s="101" t="s">
        <v>87</v>
      </c>
      <c r="N25" s="102"/>
      <c r="O25" s="102"/>
      <c r="P25" s="102"/>
      <c r="Q25" s="102"/>
      <c r="R25" s="102"/>
      <c r="S25" s="76"/>
      <c r="T25" s="76"/>
      <c r="U25" s="76"/>
      <c r="V25" s="76"/>
    </row>
  </sheetData>
  <mergeCells count="10">
    <mergeCell ref="M23:R23"/>
    <mergeCell ref="M24:R24"/>
    <mergeCell ref="M25:R25"/>
    <mergeCell ref="L18:R18"/>
    <mergeCell ref="A1:D1"/>
    <mergeCell ref="F11:I11"/>
    <mergeCell ref="M19:R19"/>
    <mergeCell ref="M20:R20"/>
    <mergeCell ref="M21:R21"/>
    <mergeCell ref="M22:R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A86E-390C-4676-B002-C0DC31BFCAE6}">
  <dimension ref="A1:C19"/>
  <sheetViews>
    <sheetView showGridLines="0" workbookViewId="0"/>
  </sheetViews>
  <sheetFormatPr defaultColWidth="9.109375" defaultRowHeight="13.2" x14ac:dyDescent="0.25"/>
  <cols>
    <col min="1" max="1" width="2.88671875" style="27" customWidth="1"/>
    <col min="2" max="2" width="71.5546875" style="27" customWidth="1"/>
    <col min="3" max="3" width="22.33203125" customWidth="1"/>
  </cols>
  <sheetData>
    <row r="1" spans="1:3" ht="32.1" customHeight="1" x14ac:dyDescent="0.25">
      <c r="A1" s="15"/>
      <c r="B1" s="16" t="s">
        <v>26</v>
      </c>
      <c r="C1" s="17"/>
    </row>
    <row r="2" spans="1:3" ht="15" x14ac:dyDescent="0.25">
      <c r="A2" s="18"/>
      <c r="B2" s="19"/>
      <c r="C2" s="20"/>
    </row>
    <row r="3" spans="1:3" ht="15" x14ac:dyDescent="0.25">
      <c r="A3" s="18"/>
      <c r="B3" s="21" t="s">
        <v>19</v>
      </c>
      <c r="C3" s="20"/>
    </row>
    <row r="4" spans="1:3" ht="13.8" x14ac:dyDescent="0.25">
      <c r="A4" s="18"/>
      <c r="B4" s="14" t="s">
        <v>16</v>
      </c>
      <c r="C4" s="20"/>
    </row>
    <row r="5" spans="1:3" ht="15" x14ac:dyDescent="0.25">
      <c r="A5" s="18"/>
      <c r="B5" s="22"/>
      <c r="C5" s="20"/>
    </row>
    <row r="6" spans="1:3" ht="15.6" x14ac:dyDescent="0.3">
      <c r="A6" s="18"/>
      <c r="B6" s="23" t="s">
        <v>18</v>
      </c>
      <c r="C6" s="20"/>
    </row>
    <row r="7" spans="1:3" ht="15" x14ac:dyDescent="0.25">
      <c r="A7" s="18"/>
      <c r="B7" s="22"/>
      <c r="C7" s="20"/>
    </row>
    <row r="8" spans="1:3" ht="30" x14ac:dyDescent="0.25">
      <c r="A8" s="18"/>
      <c r="B8" s="22" t="s">
        <v>20</v>
      </c>
      <c r="C8" s="20"/>
    </row>
    <row r="9" spans="1:3" ht="15" x14ac:dyDescent="0.25">
      <c r="A9" s="18"/>
      <c r="B9" s="22"/>
      <c r="C9" s="20"/>
    </row>
    <row r="10" spans="1:3" ht="30" x14ac:dyDescent="0.25">
      <c r="A10" s="18"/>
      <c r="B10" s="22" t="s">
        <v>21</v>
      </c>
      <c r="C10" s="20"/>
    </row>
    <row r="11" spans="1:3" ht="15" x14ac:dyDescent="0.25">
      <c r="A11" s="18"/>
      <c r="B11" s="22"/>
      <c r="C11" s="20"/>
    </row>
    <row r="12" spans="1:3" ht="30" x14ac:dyDescent="0.25">
      <c r="A12" s="18"/>
      <c r="B12" s="22" t="s">
        <v>22</v>
      </c>
      <c r="C12" s="20"/>
    </row>
    <row r="13" spans="1:3" ht="15" x14ac:dyDescent="0.25">
      <c r="A13" s="18"/>
      <c r="B13" s="22"/>
      <c r="C13" s="20"/>
    </row>
    <row r="14" spans="1:3" ht="15.6" x14ac:dyDescent="0.3">
      <c r="A14" s="18"/>
      <c r="B14" s="23" t="s">
        <v>23</v>
      </c>
      <c r="C14" s="20"/>
    </row>
    <row r="15" spans="1:3" ht="15" x14ac:dyDescent="0.25">
      <c r="A15" s="18"/>
      <c r="B15" s="24" t="s">
        <v>24</v>
      </c>
      <c r="C15" s="20"/>
    </row>
    <row r="16" spans="1:3" ht="15" x14ac:dyDescent="0.25">
      <c r="A16" s="18"/>
      <c r="B16" s="25"/>
      <c r="C16" s="20"/>
    </row>
    <row r="17" spans="1:3" ht="15" x14ac:dyDescent="0.25">
      <c r="A17" s="18"/>
      <c r="B17" s="26" t="s">
        <v>25</v>
      </c>
      <c r="C17" s="20"/>
    </row>
    <row r="18" spans="1:3" ht="13.8" x14ac:dyDescent="0.25">
      <c r="A18" s="18"/>
      <c r="B18" s="18"/>
      <c r="C18" s="20"/>
    </row>
    <row r="19" spans="1:3" ht="13.8" x14ac:dyDescent="0.25">
      <c r="A19" s="18"/>
      <c r="B19" s="18"/>
      <c r="C19" s="20"/>
    </row>
  </sheetData>
  <hyperlinks>
    <hyperlink ref="B15" r:id="rId1" xr:uid="{F6B0F7B6-280E-4F9E-AE9A-A0B4D17EA2CF}"/>
    <hyperlink ref="B4" r:id="rId2" xr:uid="{D2E36A98-51E6-41FC-920F-DFAD9960EE47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EventCalendar</vt:lpstr>
      <vt:lpstr>Sheet1</vt:lpstr>
      <vt:lpstr>©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2013-2021 Vertex42 LLC. All Rights Reserved. Free to Print.</dc:description>
  <cp:lastModifiedBy>Teressa Ruggles</cp:lastModifiedBy>
  <cp:lastPrinted>2024-03-18T14:08:25Z</cp:lastPrinted>
  <dcterms:created xsi:type="dcterms:W3CDTF">2004-08-16T18:44:14Z</dcterms:created>
  <dcterms:modified xsi:type="dcterms:W3CDTF">2024-05-13T16:10:22Z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2013-2021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1.3.2</vt:lpwstr>
  </property>
</Properties>
</file>